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645" windowWidth="20610" windowHeight="8820"/>
  </bookViews>
  <sheets>
    <sheet name="1-й год" sheetId="1" r:id="rId1"/>
    <sheet name="Лист1" sheetId="3" r:id="rId2"/>
  </sheets>
  <definedNames>
    <definedName name="_xlnm.Print_Titles" localSheetId="0">'1-й год'!$16:$16</definedName>
    <definedName name="_xlnm.Print_Area" localSheetId="0">'1-й год'!$A$1:$G$144</definedName>
  </definedNames>
  <calcPr calcId="145621"/>
</workbook>
</file>

<file path=xl/calcChain.xml><?xml version="1.0" encoding="utf-8"?>
<calcChain xmlns="http://schemas.openxmlformats.org/spreadsheetml/2006/main">
  <c r="F93" i="1" l="1"/>
  <c r="F100" i="1"/>
  <c r="F98" i="1"/>
  <c r="G98" i="1"/>
  <c r="E98" i="1"/>
  <c r="G99" i="1"/>
  <c r="G27" i="1" l="1"/>
  <c r="F135" i="1" l="1"/>
  <c r="G40" i="1"/>
  <c r="G48" i="1"/>
  <c r="F52" i="1" l="1"/>
  <c r="F51" i="1" s="1"/>
  <c r="E52" i="1"/>
  <c r="E51" i="1" s="1"/>
  <c r="G53" i="1"/>
  <c r="G52" i="1" s="1"/>
  <c r="G51" i="1" s="1"/>
  <c r="F49" i="1" l="1"/>
  <c r="G106" i="1"/>
  <c r="G105" i="1" s="1"/>
  <c r="G104" i="1" s="1"/>
  <c r="F105" i="1"/>
  <c r="F104" i="1" s="1"/>
  <c r="F62" i="1" l="1"/>
  <c r="G63" i="1"/>
  <c r="G62" i="1" s="1"/>
  <c r="E62" i="1"/>
  <c r="F108" i="1" l="1"/>
  <c r="F107" i="1" s="1"/>
  <c r="F103" i="1" s="1"/>
  <c r="G109" i="1"/>
  <c r="G108" i="1" s="1"/>
  <c r="G107" i="1" s="1"/>
  <c r="G37" i="1" l="1"/>
  <c r="G50" i="1"/>
  <c r="G101" i="1" l="1"/>
  <c r="G121" i="1" l="1"/>
  <c r="G120" i="1" s="1"/>
  <c r="G119" i="1" s="1"/>
  <c r="F120" i="1"/>
  <c r="F119" i="1" s="1"/>
  <c r="E120" i="1"/>
  <c r="E119" i="1" s="1"/>
  <c r="G23" i="1" l="1"/>
  <c r="G67" i="1"/>
  <c r="G66" i="1" s="1"/>
  <c r="F140" i="1"/>
  <c r="F133" i="1"/>
  <c r="F82" i="1"/>
  <c r="G81" i="1"/>
  <c r="F80" i="1"/>
  <c r="G135" i="1"/>
  <c r="G141" i="1"/>
  <c r="G143" i="1"/>
  <c r="F72" i="1"/>
  <c r="E72" i="1"/>
  <c r="G73" i="1"/>
  <c r="G72" i="1" s="1"/>
  <c r="F68" i="1"/>
  <c r="E68" i="1"/>
  <c r="G69" i="1"/>
  <c r="F87" i="1"/>
  <c r="F64" i="1"/>
  <c r="F85" i="1"/>
  <c r="F115" i="1"/>
  <c r="F117" i="1"/>
  <c r="F113" i="1" s="1"/>
  <c r="F97" i="1"/>
  <c r="G100" i="1"/>
  <c r="G93" i="1" s="1"/>
  <c r="F94" i="1"/>
  <c r="G95" i="1"/>
  <c r="G94" i="1" s="1"/>
  <c r="F91" i="1"/>
  <c r="F77" i="1"/>
  <c r="F76" i="1" s="1"/>
  <c r="F74" i="1"/>
  <c r="F66" i="1"/>
  <c r="F60" i="1"/>
  <c r="F55" i="1"/>
  <c r="F54" i="1" s="1"/>
  <c r="G49" i="1"/>
  <c r="F47" i="1"/>
  <c r="G47" i="1"/>
  <c r="F43" i="1"/>
  <c r="G43" i="1"/>
  <c r="F41" i="1"/>
  <c r="G41" i="1"/>
  <c r="F39" i="1"/>
  <c r="F38" i="1" s="1"/>
  <c r="G39" i="1"/>
  <c r="F36" i="1"/>
  <c r="G36" i="1"/>
  <c r="F32" i="1"/>
  <c r="F30" i="1"/>
  <c r="G30" i="1"/>
  <c r="F26" i="1"/>
  <c r="G26" i="1"/>
  <c r="F24" i="1"/>
  <c r="F22" i="1" s="1"/>
  <c r="E100" i="1"/>
  <c r="E97" i="1" s="1"/>
  <c r="E95" i="1"/>
  <c r="E94" i="1" s="1"/>
  <c r="F58" i="1" l="1"/>
  <c r="F71" i="1"/>
  <c r="F21" i="1"/>
  <c r="F79" i="1"/>
  <c r="E93" i="1"/>
  <c r="F112" i="1"/>
  <c r="F111" i="1" s="1"/>
  <c r="F123" i="1"/>
  <c r="G80" i="1"/>
  <c r="E80" i="1"/>
  <c r="F84" i="1"/>
  <c r="E77" i="1"/>
  <c r="E76" i="1" s="1"/>
  <c r="G78" i="1"/>
  <c r="G77" i="1" s="1"/>
  <c r="G76" i="1" s="1"/>
  <c r="E55" i="1"/>
  <c r="E54" i="1" s="1"/>
  <c r="G56" i="1"/>
  <c r="G55" i="1" s="1"/>
  <c r="G54" i="1" s="1"/>
  <c r="G38" i="1" s="1"/>
  <c r="E82" i="1"/>
  <c r="G83" i="1"/>
  <c r="G82" i="1" s="1"/>
  <c r="E74" i="1"/>
  <c r="E71" i="1" s="1"/>
  <c r="G75" i="1"/>
  <c r="G74" i="1" s="1"/>
  <c r="G71" i="1" s="1"/>
  <c r="G70" i="1"/>
  <c r="G68" i="1" s="1"/>
  <c r="E32" i="1"/>
  <c r="E34" i="1"/>
  <c r="G35" i="1"/>
  <c r="E24" i="1"/>
  <c r="E22" i="1" s="1"/>
  <c r="G25" i="1"/>
  <c r="G24" i="1" s="1"/>
  <c r="G22" i="1" s="1"/>
  <c r="F57" i="1" l="1"/>
  <c r="F20" i="1" s="1"/>
  <c r="G34" i="1"/>
  <c r="G32" i="1"/>
  <c r="G21" i="1" s="1"/>
  <c r="G79" i="1"/>
  <c r="E79" i="1"/>
  <c r="G61" i="1"/>
  <c r="G60" i="1" s="1"/>
  <c r="G65" i="1"/>
  <c r="G64" i="1" s="1"/>
  <c r="E64" i="1"/>
  <c r="E60" i="1"/>
  <c r="G92" i="1"/>
  <c r="G91" i="1" s="1"/>
  <c r="G88" i="1"/>
  <c r="G87" i="1" s="1"/>
  <c r="G86" i="1"/>
  <c r="G85" i="1" s="1"/>
  <c r="G118" i="1"/>
  <c r="G117" i="1" s="1"/>
  <c r="E117" i="1"/>
  <c r="E113" i="1" s="1"/>
  <c r="E58" i="1" l="1"/>
  <c r="F19" i="1"/>
  <c r="F18" i="1" s="1"/>
  <c r="F17" i="1" s="1"/>
  <c r="G84" i="1"/>
  <c r="G59" i="1"/>
  <c r="E115" i="1"/>
  <c r="G115" i="1"/>
  <c r="G113" i="1" s="1"/>
  <c r="G112" i="1" s="1"/>
  <c r="G111" i="1" s="1"/>
  <c r="E140" i="1"/>
  <c r="E138" i="1"/>
  <c r="E133" i="1"/>
  <c r="E130" i="1"/>
  <c r="E128" i="1"/>
  <c r="E126" i="1"/>
  <c r="E124" i="1"/>
  <c r="E114" i="1"/>
  <c r="E112" i="1" s="1"/>
  <c r="E111" i="1" s="1"/>
  <c r="E108" i="1"/>
  <c r="E107" i="1" s="1"/>
  <c r="E105" i="1"/>
  <c r="E104" i="1" s="1"/>
  <c r="E91" i="1"/>
  <c r="E87" i="1"/>
  <c r="E85" i="1"/>
  <c r="E66" i="1"/>
  <c r="E49" i="1"/>
  <c r="E47" i="1"/>
  <c r="E43" i="1"/>
  <c r="E41" i="1"/>
  <c r="E39" i="1"/>
  <c r="E36" i="1"/>
  <c r="E30" i="1"/>
  <c r="E26" i="1"/>
  <c r="G58" i="1" l="1"/>
  <c r="G57" i="1" s="1"/>
  <c r="G20" i="1" s="1"/>
  <c r="E38" i="1"/>
  <c r="E57" i="1"/>
  <c r="E103" i="1"/>
  <c r="E21" i="1"/>
  <c r="G114" i="1"/>
  <c r="E84" i="1"/>
  <c r="E123" i="1"/>
  <c r="E20" i="1" l="1"/>
  <c r="E19" i="1" s="1"/>
  <c r="E18" i="1" s="1"/>
  <c r="E17" i="1" s="1"/>
  <c r="G128" i="1"/>
  <c r="G103" i="1" l="1"/>
  <c r="G19" i="1" s="1"/>
  <c r="G126" i="1" l="1"/>
  <c r="G140" i="1" l="1"/>
  <c r="G124" i="1"/>
  <c r="G130" i="1"/>
  <c r="G133" i="1"/>
  <c r="G138" i="1"/>
  <c r="G123" i="1" l="1"/>
  <c r="G18" i="1" l="1"/>
  <c r="G17" i="1" s="1"/>
</calcChain>
</file>

<file path=xl/sharedStrings.xml><?xml version="1.0" encoding="utf-8"?>
<sst xmlns="http://schemas.openxmlformats.org/spreadsheetml/2006/main" count="443" uniqueCount="156">
  <si>
    <t xml:space="preserve"> (тыс. руб.)</t>
  </si>
  <si>
    <t>Сумма</t>
  </si>
  <si>
    <t>Наименование</t>
  </si>
  <si>
    <t>Мин</t>
  </si>
  <si>
    <t>ЦСР</t>
  </si>
  <si>
    <t>ВР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</si>
  <si>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</si>
  <si>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</si>
  <si>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</si>
  <si>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</si>
  <si>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</si>
  <si>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</si>
  <si>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</si>
  <si>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</si>
  <si>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</si>
  <si>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государственных (муниципальных) нужд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</si>
  <si>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</si>
  <si>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</si>
  <si>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</si>
  <si>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</si>
  <si>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</si>
  <si>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Снос ветхого жилья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</si>
  <si>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</si>
  <si>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</si>
  <si>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</si>
  <si>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</si>
  <si>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</si>
  <si>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</si>
  <si>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</si>
  <si>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</si>
  <si>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</si>
  <si>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</si>
  <si>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</si>
  <si>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</si>
  <si>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</si>
  <si>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</si>
  <si>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</si>
  <si>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</si>
  <si>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</si>
  <si>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</si>
  <si>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</si>
  <si>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</si>
  <si>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</si>
  <si>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Благоустройство улиц, переулков, проездов</t>
  </si>
  <si>
    <t>24 3 3Б 00000</t>
  </si>
  <si>
    <t>Содержание парома</t>
  </si>
  <si>
    <t>24 3 3Г 00000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</si>
  <si>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</si>
  <si>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</si>
  <si>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</si>
  <si>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</si>
  <si>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</si>
  <si>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</si>
  <si>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</si>
  <si>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</si>
  <si>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</si>
  <si>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</si>
  <si>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Предоставление субсидий бюджетным, автономным учреждениям и иным некоммерческим организациям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</si>
  <si>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</si>
  <si>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</si>
  <si>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</si>
  <si>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</si>
  <si>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</si>
  <si>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</si>
  <si>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</si>
  <si>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</si>
  <si>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</si>
  <si>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</si>
  <si>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</si>
  <si>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Межбюджетные трансферты</t>
  </si>
  <si>
    <t>500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</si>
  <si>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</si>
  <si>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</si>
  <si>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</si>
  <si>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</si>
  <si>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</si>
  <si>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</si>
  <si>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к решению Совета</t>
  </si>
  <si>
    <t>городского поселения "Емва"</t>
  </si>
  <si>
    <t>Подпрограмма "Межбюджетные трансферты, для осуществления деятельности по публичным обязательствам"</t>
  </si>
  <si>
    <t>Приложение № 3</t>
  </si>
  <si>
    <t>Оплата коммунальных услуг по муниципальному жилищному фонду</t>
  </si>
  <si>
    <t>24 1 1Б 00000</t>
  </si>
  <si>
    <t>Муниципальная программа "Формирование комфортной городской среды на территории ГП "Емва"</t>
  </si>
  <si>
    <t>32 0 00 00000</t>
  </si>
  <si>
    <t>Программные мероприятия</t>
  </si>
  <si>
    <t>Подпрограмма "Формирование комфортной городской среды на территории ГП "Емва"</t>
  </si>
  <si>
    <t>32 1 00 00000</t>
  </si>
  <si>
    <t>32 1 1А 00000</t>
  </si>
  <si>
    <t xml:space="preserve">Ведомственная структура расходов бюджета городского поселения "Емва" на 2019 год </t>
  </si>
  <si>
    <t>Содержание автомобильных дорог общего пользования местного значения</t>
  </si>
  <si>
    <t>24 4 1А S2220</t>
  </si>
  <si>
    <t>Осуществление полномочий по формированию, исполнению и контролю за исполнением бюджета поселений</t>
  </si>
  <si>
    <t>99 9 00 64502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</si>
  <si>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</si>
  <si>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</si>
  <si>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Подпрограмма "Модернизация спортивных сооружений"</t>
  </si>
  <si>
    <t>25 1 00 00000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</si>
  <si>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</si>
  <si>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</si>
  <si>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24 4 1У S2480</t>
  </si>
  <si>
    <t xml:space="preserve">Содержание автомобильных дорог общего пользования местного значения </t>
  </si>
  <si>
    <t>24 4 1А 64503</t>
  </si>
  <si>
    <t>Осуществление полномочий в области градостроительной деятельности</t>
  </si>
  <si>
    <t>99 9 00 64512</t>
  </si>
  <si>
    <t>Формирование комфортной городской среды</t>
  </si>
  <si>
    <t>Приложение № 2</t>
  </si>
  <si>
    <t>от 25.12.2018 г.  № II-25/124</t>
  </si>
  <si>
    <t>32 1 1А L5550</t>
  </si>
  <si>
    <t>Субсидии на поддержку муниципальных программ формирования современной городской среды.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</si>
  <si>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</si>
  <si>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</si>
  <si>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Содержание автомобильных дорог общего пользования местного значения за счет средств МР</t>
  </si>
  <si>
    <t>24 3 3А S2220</t>
  </si>
  <si>
    <t>24 3 3А 64503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</si>
  <si>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</si>
  <si>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</si>
  <si>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</si>
  <si>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</si>
  <si>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Организация транспортного обслуживания</t>
  </si>
  <si>
    <t>Организация транспортного обслуживания населения между поселениями</t>
  </si>
  <si>
    <t>Организация транспортного обслуживания на городских маршрутах</t>
  </si>
  <si>
    <t>24 3 3Д 00000</t>
  </si>
  <si>
    <t>24 3 3Д 64514</t>
  </si>
  <si>
    <t>Обустройство контейнерных площадок для накопления ТКО</t>
  </si>
  <si>
    <t>Мероприятия по организации деятельности по сбору и транспортированию твердых коммунальных отходов</t>
  </si>
  <si>
    <t>24 2 2Н 00000</t>
  </si>
  <si>
    <t>24 2 2Н 64579</t>
  </si>
  <si>
    <t>Разработка комплексных схем организации дорожного движения</t>
  </si>
  <si>
    <t>Развитие транспортной системы</t>
  </si>
  <si>
    <t>24 3 3Е 00000</t>
  </si>
  <si>
    <t>24 3 3Е 64578</t>
  </si>
  <si>
    <t>24 6 00 00000</t>
  </si>
  <si>
    <t>Подпрограмма "Развитие малого и среднего предпринимательства"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</si>
  <si>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</si>
  <si>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</si>
  <si>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</si>
  <si>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</si>
  <si>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</si>
  <si>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Организация паромной переправы</t>
  </si>
  <si>
    <t>24 3 3Д 00100</t>
  </si>
  <si>
    <t>24 3 3Ж 00000</t>
  </si>
  <si>
    <t>24 3 3Ж 64577</t>
  </si>
  <si>
    <t>24 3 3Ж 00100</t>
  </si>
  <si>
    <t>32 2 F2 55550</t>
  </si>
  <si>
    <t>32 2 00 00000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</si>
  <si>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"Акселерация субъектов малого и среднего предпринимательства"</t>
  </si>
  <si>
    <t>24 6 I5 55272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</si>
  <si>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</t>
  </si>
  <si>
    <t>24 3 3A 64504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</si>
  <si>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</si>
  <si>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</si>
  <si>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</si>
  <si>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</si>
  <si>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24 6 1И 64582</t>
  </si>
  <si>
    <t>от 20.09.2019 г № II-32/155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</si>
</sst>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34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b/>
      <i/>
      <sz val="12"/>
      <color rgb="FF7030A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i/>
      <u/>
      <sz val="11"/>
      <color rgb="FF0070C0"/>
      <name val="Calibri"/>
      <family val="2"/>
      <scheme val="minor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0" fontId="16" fillId="0" borderId="0" xfId="0" applyFont="1"/>
    <xf numFmtId="0" fontId="2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165" fontId="28" fillId="0" borderId="0" xfId="0" applyNumberFormat="1" applyFont="1"/>
    <xf numFmtId="0" fontId="28" fillId="0" borderId="0" xfId="0" applyFont="1"/>
    <xf numFmtId="49" fontId="5" fillId="0" borderId="2" xfId="0" applyNumberFormat="1" applyFont="1" applyFill="1" applyBorder="1" applyAlignment="1">
      <alignment horizontal="justify" vertical="center" wrapText="1"/>
    </xf>
    <xf numFmtId="0" fontId="19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0" fontId="29" fillId="0" borderId="0" xfId="0" applyFont="1"/>
    <xf numFmtId="0" fontId="30" fillId="3" borderId="0" xfId="0" applyFont="1" applyFill="1"/>
    <xf numFmtId="0" fontId="9" fillId="3" borderId="0" xfId="0" applyFont="1" applyFill="1"/>
    <xf numFmtId="0" fontId="14" fillId="3" borderId="0" xfId="0" applyFont="1" applyFill="1"/>
    <xf numFmtId="0" fontId="0" fillId="3" borderId="0" xfId="0" applyFill="1"/>
    <xf numFmtId="0" fontId="19" fillId="3" borderId="0" xfId="0" applyFont="1" applyFill="1"/>
    <xf numFmtId="0" fontId="31" fillId="3" borderId="0" xfId="0" applyFont="1" applyFill="1"/>
    <xf numFmtId="0" fontId="11" fillId="3" borderId="0" xfId="0" applyFont="1" applyFill="1"/>
    <xf numFmtId="0" fontId="33" fillId="3" borderId="0" xfId="0" applyFont="1" applyFill="1"/>
    <xf numFmtId="166" fontId="4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/>
    </xf>
    <xf numFmtId="49" fontId="32" fillId="0" borderId="2" xfId="0" applyNumberFormat="1" applyFont="1" applyFill="1" applyBorder="1" applyAlignment="1">
      <alignment horizontal="justify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165" fontId="32" fillId="0" borderId="2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3" fillId="4" borderId="0" xfId="0" applyFont="1" applyFill="1"/>
    <xf numFmtId="0" fontId="0" fillId="4" borderId="0" xfId="0" applyFill="1"/>
    <xf numFmtId="166" fontId="0" fillId="0" borderId="0" xfId="0" applyNumberFormat="1" applyFill="1"/>
    <xf numFmtId="0" fontId="21" fillId="0" borderId="0" xfId="0" applyFont="1" applyFill="1" applyAlignment="1">
      <alignment horizontal="right"/>
    </xf>
    <xf numFmtId="166" fontId="21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right" vertical="center"/>
    </xf>
    <xf numFmtId="0" fontId="20" fillId="0" borderId="2" xfId="0" applyNumberFormat="1" applyFont="1" applyFill="1" applyBorder="1" applyAlignment="1">
      <alignment horizontal="center" vertical="center"/>
    </xf>
    <xf numFmtId="166" fontId="20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justify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horizontal="justify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right"/>
    </xf>
    <xf numFmtId="49" fontId="12" fillId="0" borderId="2" xfId="0" applyNumberFormat="1" applyFont="1" applyFill="1" applyBorder="1" applyAlignment="1">
      <alignment horizontal="justify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justify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166" fontId="26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5" fontId="23" fillId="0" borderId="2" xfId="0" applyNumberFormat="1" applyFont="1" applyFill="1" applyBorder="1" applyAlignment="1">
      <alignment horizontal="right"/>
    </xf>
    <xf numFmtId="49" fontId="15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/>
    </xf>
    <xf numFmtId="165" fontId="25" fillId="0" borderId="2" xfId="0" applyNumberFormat="1" applyFont="1" applyFill="1" applyBorder="1" applyAlignment="1">
      <alignment horizontal="right"/>
    </xf>
    <xf numFmtId="166" fontId="2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justify" vertical="center" wrapText="1"/>
    </xf>
    <xf numFmtId="166" fontId="18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justify" vertical="center" wrapText="1"/>
    </xf>
    <xf numFmtId="164" fontId="8" fillId="0" borderId="2" xfId="0" applyNumberFormat="1" applyFont="1" applyFill="1" applyBorder="1" applyAlignment="1">
      <alignment horizontal="justify" vertical="center" wrapText="1"/>
    </xf>
    <xf numFmtId="0" fontId="33" fillId="0" borderId="0" xfId="0" applyFont="1"/>
    <xf numFmtId="0" fontId="9" fillId="4" borderId="0" xfId="0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3"/>
  <sheetViews>
    <sheetView showGridLines="0" tabSelected="1" view="pageBreakPreview" zoomScaleNormal="100" zoomScaleSheetLayoutView="100" workbookViewId="0">
      <selection activeCell="C7" sqref="C7"/>
    </sheetView>
  </sheetViews>
  <sheetFormatPr defaultRowHeight="10.15" customHeight="1" x14ac:dyDescent="0.25"/>
  <cols>
    <col min="1" max="1" width="90.140625" style="34" customWidth="1"/>
    <col min="2" max="2" width="7.140625" style="34" customWidth="1"/>
    <col min="3" max="3" width="16.28515625" style="34" customWidth="1"/>
    <col min="4" max="4" width="10.7109375" style="34" customWidth="1"/>
    <col min="5" max="5" width="14.28515625" style="34" hidden="1" customWidth="1"/>
    <col min="6" max="6" width="14.42578125" style="37" hidden="1" customWidth="1"/>
    <col min="7" max="7" width="16.42578125" style="34" customWidth="1"/>
    <col min="8" max="8" width="16" customWidth="1"/>
  </cols>
  <sheetData>
    <row r="1" spans="1:28" ht="15.75" x14ac:dyDescent="0.25">
      <c r="G1" s="38" t="s">
        <v>106</v>
      </c>
    </row>
    <row r="2" spans="1:28" ht="15.75" x14ac:dyDescent="0.25">
      <c r="G2" s="38" t="s">
        <v>77</v>
      </c>
    </row>
    <row r="3" spans="1:28" ht="15.75" x14ac:dyDescent="0.25">
      <c r="G3" s="38" t="s">
        <v>78</v>
      </c>
    </row>
    <row r="4" spans="1:28" ht="15.75" x14ac:dyDescent="0.25">
      <c r="G4" s="38" t="s">
        <v>155</v>
      </c>
    </row>
    <row r="5" spans="1:28" ht="15" x14ac:dyDescent="0.25"/>
    <row r="6" spans="1:28" ht="19.5" customHeight="1" x14ac:dyDescent="0.25">
      <c r="A6" s="38"/>
      <c r="B6" s="38"/>
      <c r="C6" s="38"/>
      <c r="D6" s="38"/>
      <c r="E6" s="38"/>
      <c r="F6" s="39"/>
      <c r="G6" s="38" t="s">
        <v>80</v>
      </c>
    </row>
    <row r="7" spans="1:28" ht="15.75" x14ac:dyDescent="0.25">
      <c r="A7" s="38"/>
      <c r="B7" s="38"/>
      <c r="C7" s="38"/>
      <c r="D7" s="38"/>
      <c r="E7" s="38"/>
      <c r="F7" s="39"/>
      <c r="G7" s="38" t="s">
        <v>77</v>
      </c>
    </row>
    <row r="8" spans="1:28" ht="19.5" customHeight="1" x14ac:dyDescent="0.25">
      <c r="A8" s="38"/>
      <c r="B8" s="38"/>
      <c r="C8" s="38"/>
      <c r="D8" s="38"/>
      <c r="E8" s="38"/>
      <c r="F8" s="39"/>
      <c r="G8" s="38" t="s">
        <v>78</v>
      </c>
    </row>
    <row r="9" spans="1:28" ht="19.5" customHeight="1" x14ac:dyDescent="0.25">
      <c r="A9" s="38"/>
      <c r="B9" s="38"/>
      <c r="C9" s="38"/>
      <c r="D9" s="38"/>
      <c r="E9" s="38"/>
      <c r="F9" s="39"/>
      <c r="G9" s="38" t="s">
        <v>107</v>
      </c>
    </row>
    <row r="10" spans="1:28" ht="19.5" customHeight="1" x14ac:dyDescent="0.25">
      <c r="A10" s="40"/>
      <c r="B10" s="40"/>
      <c r="C10" s="40"/>
      <c r="D10" s="40"/>
      <c r="E10" s="40"/>
      <c r="F10" s="41"/>
      <c r="G10" s="40"/>
    </row>
    <row r="11" spans="1:28" ht="19.5" customHeight="1" x14ac:dyDescent="0.25">
      <c r="A11" s="83" t="s">
        <v>89</v>
      </c>
      <c r="B11" s="83"/>
      <c r="C11" s="83"/>
      <c r="D11" s="83"/>
      <c r="E11" s="83"/>
      <c r="F11" s="83"/>
      <c r="G11" s="83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 ht="19.5" customHeight="1" x14ac:dyDescent="0.25">
      <c r="A12" s="42"/>
      <c r="B12" s="42"/>
      <c r="C12" s="42"/>
      <c r="D12" s="42"/>
      <c r="E12" s="42"/>
      <c r="F12" s="43"/>
      <c r="G12" s="42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7"/>
      <c r="Y12" s="7"/>
      <c r="Z12" s="7"/>
      <c r="AA12" s="6"/>
      <c r="AB12" s="6" t="s">
        <v>0</v>
      </c>
    </row>
    <row r="13" spans="1:28" ht="19.5" customHeight="1" x14ac:dyDescent="0.25">
      <c r="A13" s="40"/>
      <c r="B13" s="40"/>
      <c r="C13" s="40"/>
      <c r="D13" s="40"/>
      <c r="E13" s="40"/>
      <c r="F13" s="41"/>
      <c r="G13" s="44" t="s">
        <v>0</v>
      </c>
    </row>
    <row r="14" spans="1:28" ht="14.45" customHeight="1" x14ac:dyDescent="0.25">
      <c r="A14" s="84" t="s">
        <v>2</v>
      </c>
      <c r="B14" s="82" t="s">
        <v>3</v>
      </c>
      <c r="C14" s="82" t="s">
        <v>4</v>
      </c>
      <c r="D14" s="82" t="s">
        <v>5</v>
      </c>
      <c r="E14" s="84" t="s">
        <v>1</v>
      </c>
      <c r="F14" s="85" t="s">
        <v>1</v>
      </c>
      <c r="G14" s="84" t="s">
        <v>1</v>
      </c>
    </row>
    <row r="15" spans="1:28" ht="14.45" customHeight="1" x14ac:dyDescent="0.25">
      <c r="A15" s="84"/>
      <c r="B15" s="82" t="s">
        <v>3</v>
      </c>
      <c r="C15" s="82" t="s">
        <v>4</v>
      </c>
      <c r="D15" s="82" t="s">
        <v>5</v>
      </c>
      <c r="E15" s="84"/>
      <c r="F15" s="85"/>
      <c r="G15" s="84"/>
    </row>
    <row r="16" spans="1:28" ht="15" x14ac:dyDescent="0.25">
      <c r="A16" s="45">
        <v>1</v>
      </c>
      <c r="B16" s="45">
        <v>2</v>
      </c>
      <c r="C16" s="45">
        <v>3</v>
      </c>
      <c r="D16" s="45">
        <v>4</v>
      </c>
      <c r="E16" s="45"/>
      <c r="F16" s="46"/>
      <c r="G16" s="45">
        <v>5</v>
      </c>
    </row>
    <row r="17" spans="1:8" ht="16.7" customHeight="1" x14ac:dyDescent="0.25">
      <c r="A17" s="47" t="s">
        <v>6</v>
      </c>
      <c r="B17" s="48"/>
      <c r="C17" s="48"/>
      <c r="D17" s="48"/>
      <c r="E17" s="49">
        <f>E18</f>
        <v>75380.06985</v>
      </c>
      <c r="F17" s="49">
        <f t="shared" ref="F17:G17" si="0">F18</f>
        <v>7809.4509999999991</v>
      </c>
      <c r="G17" s="49">
        <f t="shared" si="0"/>
        <v>83069.027690000003</v>
      </c>
    </row>
    <row r="18" spans="1:8" ht="15.75" x14ac:dyDescent="0.25">
      <c r="A18" s="50" t="s">
        <v>7</v>
      </c>
      <c r="B18" s="48" t="s">
        <v>8</v>
      </c>
      <c r="C18" s="48"/>
      <c r="D18" s="48"/>
      <c r="E18" s="49">
        <f>E19+E123</f>
        <v>75380.06985</v>
      </c>
      <c r="F18" s="49">
        <f>F19+F123</f>
        <v>7809.4509999999991</v>
      </c>
      <c r="G18" s="49">
        <f>G19+G123</f>
        <v>83069.027690000003</v>
      </c>
      <c r="H18" s="9"/>
    </row>
    <row r="19" spans="1:8" s="11" customFormat="1" ht="15.75" x14ac:dyDescent="0.25">
      <c r="A19" s="51" t="s">
        <v>85</v>
      </c>
      <c r="B19" s="52" t="s">
        <v>8</v>
      </c>
      <c r="C19" s="52"/>
      <c r="D19" s="52"/>
      <c r="E19" s="53">
        <f>E20+E103+E111</f>
        <v>64993.068849999996</v>
      </c>
      <c r="F19" s="53">
        <f>F20+F103+F111</f>
        <v>5497.15</v>
      </c>
      <c r="G19" s="53">
        <f>G20+G103+G111</f>
        <v>70369.725690000007</v>
      </c>
      <c r="H19" s="10"/>
    </row>
    <row r="20" spans="1:8" s="1" customFormat="1" ht="31.5" x14ac:dyDescent="0.25">
      <c r="A20" s="54" t="s">
        <v>9</v>
      </c>
      <c r="B20" s="55" t="s">
        <v>8</v>
      </c>
      <c r="C20" s="55" t="s">
        <v>10</v>
      </c>
      <c r="D20" s="56"/>
      <c r="E20" s="57">
        <f>E21+E38+E57+E84+E93</f>
        <v>30975.129849999998</v>
      </c>
      <c r="F20" s="57">
        <f>F21+F38+F57+F84+F93</f>
        <v>1997.15</v>
      </c>
      <c r="G20" s="57">
        <f>G21+G38+G57+G84+G93</f>
        <v>32851.786690000001</v>
      </c>
    </row>
    <row r="21" spans="1:8" s="3" customFormat="1" ht="15.75" x14ac:dyDescent="0.25">
      <c r="A21" s="58" t="s">
        <v>11</v>
      </c>
      <c r="B21" s="59" t="s">
        <v>8</v>
      </c>
      <c r="C21" s="59" t="s">
        <v>12</v>
      </c>
      <c r="D21" s="59"/>
      <c r="E21" s="60">
        <f>E22+E26+E30+E32+E36</f>
        <v>3508.1849999999999</v>
      </c>
      <c r="F21" s="60">
        <f>F22+F26+F30+F32+F36</f>
        <v>497.15</v>
      </c>
      <c r="G21" s="60">
        <f t="shared" ref="G21" si="1">G22+G26+G30+G32+G36</f>
        <v>4005.335</v>
      </c>
    </row>
    <row r="22" spans="1:8" s="2" customFormat="1" ht="15.75" x14ac:dyDescent="0.25">
      <c r="A22" s="61" t="s">
        <v>13</v>
      </c>
      <c r="B22" s="62" t="s">
        <v>8</v>
      </c>
      <c r="C22" s="62" t="s">
        <v>14</v>
      </c>
      <c r="D22" s="62"/>
      <c r="E22" s="26">
        <f>E23+E24</f>
        <v>177.142</v>
      </c>
      <c r="F22" s="26">
        <f t="shared" ref="F22:G22" si="2">F23+F24</f>
        <v>0</v>
      </c>
      <c r="G22" s="26">
        <f t="shared" si="2"/>
        <v>177.142</v>
      </c>
    </row>
    <row r="23" spans="1:8" ht="15.75" x14ac:dyDescent="0.25">
      <c r="A23" s="12" t="s">
        <v>15</v>
      </c>
      <c r="B23" s="30" t="s">
        <v>8</v>
      </c>
      <c r="C23" s="30" t="s">
        <v>14</v>
      </c>
      <c r="D23" s="30" t="s">
        <v>16</v>
      </c>
      <c r="E23" s="32">
        <v>100</v>
      </c>
      <c r="F23" s="33">
        <v>0</v>
      </c>
      <c r="G23" s="32">
        <f>F23+E23</f>
        <v>100</v>
      </c>
    </row>
    <row r="24" spans="1:8" s="2" customFormat="1" ht="31.5" x14ac:dyDescent="0.25">
      <c r="A24" s="61" t="s">
        <v>115</v>
      </c>
      <c r="B24" s="62" t="s">
        <v>8</v>
      </c>
      <c r="C24" s="62" t="s">
        <v>116</v>
      </c>
      <c r="D24" s="62"/>
      <c r="E24" s="26">
        <f>E25</f>
        <v>77.141999999999996</v>
      </c>
      <c r="F24" s="26">
        <f t="shared" ref="F24:G24" si="3">F25</f>
        <v>0</v>
      </c>
      <c r="G24" s="26">
        <f t="shared" si="3"/>
        <v>77.141999999999996</v>
      </c>
    </row>
    <row r="25" spans="1:8" ht="15.75" x14ac:dyDescent="0.25">
      <c r="A25" s="12" t="s">
        <v>15</v>
      </c>
      <c r="B25" s="30" t="s">
        <v>8</v>
      </c>
      <c r="C25" s="30" t="s">
        <v>116</v>
      </c>
      <c r="D25" s="30" t="s">
        <v>16</v>
      </c>
      <c r="E25" s="32">
        <v>77.141999999999996</v>
      </c>
      <c r="F25" s="33">
        <v>0</v>
      </c>
      <c r="G25" s="32">
        <f>F25+E25</f>
        <v>77.141999999999996</v>
      </c>
    </row>
    <row r="26" spans="1:8" ht="15.75" x14ac:dyDescent="0.25">
      <c r="A26" s="61" t="s">
        <v>81</v>
      </c>
      <c r="B26" s="63" t="s">
        <v>8</v>
      </c>
      <c r="C26" s="62" t="s">
        <v>82</v>
      </c>
      <c r="D26" s="62"/>
      <c r="E26" s="26">
        <f>E27</f>
        <v>1000</v>
      </c>
      <c r="F26" s="26">
        <f t="shared" ref="F26:G26" si="4">F27</f>
        <v>400</v>
      </c>
      <c r="G26" s="26">
        <f t="shared" si="4"/>
        <v>1400</v>
      </c>
    </row>
    <row r="27" spans="1:8" ht="15.75" x14ac:dyDescent="0.25">
      <c r="A27" s="65" t="s">
        <v>15</v>
      </c>
      <c r="B27" s="66" t="s">
        <v>8</v>
      </c>
      <c r="C27" s="63" t="s">
        <v>82</v>
      </c>
      <c r="D27" s="66" t="s">
        <v>16</v>
      </c>
      <c r="E27" s="32">
        <v>1000</v>
      </c>
      <c r="F27" s="67">
        <v>400</v>
      </c>
      <c r="G27" s="32">
        <f>F27+E27</f>
        <v>1400</v>
      </c>
    </row>
    <row r="28" spans="1:8" s="2" customFormat="1" ht="15.75" hidden="1" x14ac:dyDescent="0.25">
      <c r="A28" s="61" t="s">
        <v>17</v>
      </c>
      <c r="B28" s="62" t="s">
        <v>8</v>
      </c>
      <c r="C28" s="62" t="s">
        <v>18</v>
      </c>
      <c r="D28" s="62"/>
      <c r="E28" s="26"/>
      <c r="F28" s="64"/>
      <c r="G28" s="26"/>
    </row>
    <row r="29" spans="1:8" ht="15.75" hidden="1" x14ac:dyDescent="0.25">
      <c r="A29" s="65" t="s">
        <v>15</v>
      </c>
      <c r="B29" s="30" t="s">
        <v>8</v>
      </c>
      <c r="C29" s="30" t="s">
        <v>18</v>
      </c>
      <c r="D29" s="30" t="s">
        <v>16</v>
      </c>
      <c r="E29" s="32"/>
      <c r="F29" s="33"/>
      <c r="G29" s="32"/>
    </row>
    <row r="30" spans="1:8" s="2" customFormat="1" ht="15.75" x14ac:dyDescent="0.25">
      <c r="A30" s="61" t="s">
        <v>19</v>
      </c>
      <c r="B30" s="62" t="s">
        <v>8</v>
      </c>
      <c r="C30" s="62" t="s">
        <v>20</v>
      </c>
      <c r="D30" s="62"/>
      <c r="E30" s="26">
        <f>E31</f>
        <v>1000</v>
      </c>
      <c r="F30" s="26">
        <f t="shared" ref="F30:G30" si="5">F31</f>
        <v>0</v>
      </c>
      <c r="G30" s="26">
        <f t="shared" si="5"/>
        <v>1000</v>
      </c>
    </row>
    <row r="31" spans="1:8" ht="15.75" x14ac:dyDescent="0.25">
      <c r="A31" s="12" t="s">
        <v>15</v>
      </c>
      <c r="B31" s="30" t="s">
        <v>8</v>
      </c>
      <c r="C31" s="30" t="s">
        <v>20</v>
      </c>
      <c r="D31" s="30" t="s">
        <v>16</v>
      </c>
      <c r="E31" s="32">
        <v>1000</v>
      </c>
      <c r="F31" s="33"/>
      <c r="G31" s="32">
        <v>1000</v>
      </c>
    </row>
    <row r="32" spans="1:8" s="2" customFormat="1" ht="15.75" x14ac:dyDescent="0.25">
      <c r="A32" s="61" t="s">
        <v>21</v>
      </c>
      <c r="B32" s="62" t="s">
        <v>8</v>
      </c>
      <c r="C32" s="62" t="s">
        <v>22</v>
      </c>
      <c r="D32" s="62"/>
      <c r="E32" s="26">
        <f>E33+E35</f>
        <v>1190.019</v>
      </c>
      <c r="F32" s="26">
        <f t="shared" ref="F32:G32" si="6">F33+F35</f>
        <v>0</v>
      </c>
      <c r="G32" s="26">
        <f t="shared" si="6"/>
        <v>1190.019</v>
      </c>
    </row>
    <row r="33" spans="1:7" ht="15.75" hidden="1" x14ac:dyDescent="0.25">
      <c r="A33" s="12" t="s">
        <v>15</v>
      </c>
      <c r="B33" s="30" t="s">
        <v>8</v>
      </c>
      <c r="C33" s="30" t="s">
        <v>22</v>
      </c>
      <c r="D33" s="30" t="s">
        <v>16</v>
      </c>
      <c r="E33" s="32">
        <v>0</v>
      </c>
      <c r="F33" s="33"/>
      <c r="G33" s="32">
        <v>0</v>
      </c>
    </row>
    <row r="34" spans="1:7" s="2" customFormat="1" ht="15.75" x14ac:dyDescent="0.25">
      <c r="A34" s="61" t="s">
        <v>117</v>
      </c>
      <c r="B34" s="62" t="s">
        <v>8</v>
      </c>
      <c r="C34" s="62" t="s">
        <v>118</v>
      </c>
      <c r="D34" s="62"/>
      <c r="E34" s="26">
        <f>E35</f>
        <v>1190.019</v>
      </c>
      <c r="F34" s="26"/>
      <c r="G34" s="26">
        <f t="shared" ref="G34" si="7">G35</f>
        <v>1190.019</v>
      </c>
    </row>
    <row r="35" spans="1:7" ht="15.75" x14ac:dyDescent="0.25">
      <c r="A35" s="12" t="s">
        <v>15</v>
      </c>
      <c r="B35" s="30" t="s">
        <v>8</v>
      </c>
      <c r="C35" s="30" t="s">
        <v>118</v>
      </c>
      <c r="D35" s="30" t="s">
        <v>16</v>
      </c>
      <c r="E35" s="32">
        <v>1190.019</v>
      </c>
      <c r="F35" s="33">
        <v>0</v>
      </c>
      <c r="G35" s="32">
        <f>F35+E35</f>
        <v>1190.019</v>
      </c>
    </row>
    <row r="36" spans="1:7" s="2" customFormat="1" ht="31.5" x14ac:dyDescent="0.25">
      <c r="A36" s="61" t="s">
        <v>23</v>
      </c>
      <c r="B36" s="62" t="s">
        <v>8</v>
      </c>
      <c r="C36" s="62" t="s">
        <v>24</v>
      </c>
      <c r="D36" s="62"/>
      <c r="E36" s="26">
        <f>E37</f>
        <v>141.024</v>
      </c>
      <c r="F36" s="26">
        <f t="shared" ref="F36:G36" si="8">F37</f>
        <v>97.15</v>
      </c>
      <c r="G36" s="26">
        <f t="shared" si="8"/>
        <v>238.17400000000001</v>
      </c>
    </row>
    <row r="37" spans="1:7" ht="15.75" x14ac:dyDescent="0.25">
      <c r="A37" s="12" t="s">
        <v>15</v>
      </c>
      <c r="B37" s="30" t="s">
        <v>8</v>
      </c>
      <c r="C37" s="30" t="s">
        <v>24</v>
      </c>
      <c r="D37" s="30" t="s">
        <v>16</v>
      </c>
      <c r="E37" s="32">
        <v>141.024</v>
      </c>
      <c r="F37" s="33">
        <v>97.15</v>
      </c>
      <c r="G37" s="32">
        <f>F37+E37</f>
        <v>238.17400000000001</v>
      </c>
    </row>
    <row r="38" spans="1:7" s="3" customFormat="1" ht="31.5" x14ac:dyDescent="0.25">
      <c r="A38" s="58" t="s">
        <v>25</v>
      </c>
      <c r="B38" s="59" t="s">
        <v>8</v>
      </c>
      <c r="C38" s="59" t="s">
        <v>26</v>
      </c>
      <c r="D38" s="59"/>
      <c r="E38" s="60">
        <f>E39+E41+E43+E47+E49+E54+E51</f>
        <v>5961.4539999999997</v>
      </c>
      <c r="F38" s="60">
        <f>F39+F41+F43+F47+F49+F54+F51</f>
        <v>1500</v>
      </c>
      <c r="G38" s="60">
        <f>G39+G41+G43+G47+G49+G54+G51</f>
        <v>7461.4539999999997</v>
      </c>
    </row>
    <row r="39" spans="1:7" s="2" customFormat="1" ht="15.75" x14ac:dyDescent="0.25">
      <c r="A39" s="61" t="s">
        <v>27</v>
      </c>
      <c r="B39" s="62" t="s">
        <v>8</v>
      </c>
      <c r="C39" s="62" t="s">
        <v>28</v>
      </c>
      <c r="D39" s="62"/>
      <c r="E39" s="26">
        <f>E40</f>
        <v>3500</v>
      </c>
      <c r="F39" s="26">
        <f t="shared" ref="F39:G39" si="9">F40</f>
        <v>1500</v>
      </c>
      <c r="G39" s="26">
        <f t="shared" si="9"/>
        <v>5000</v>
      </c>
    </row>
    <row r="40" spans="1:7" ht="15.75" x14ac:dyDescent="0.25">
      <c r="A40" s="12" t="s">
        <v>15</v>
      </c>
      <c r="B40" s="30" t="s">
        <v>8</v>
      </c>
      <c r="C40" s="30" t="s">
        <v>28</v>
      </c>
      <c r="D40" s="30" t="s">
        <v>16</v>
      </c>
      <c r="E40" s="32">
        <v>3500</v>
      </c>
      <c r="F40" s="33">
        <v>1500</v>
      </c>
      <c r="G40" s="32">
        <f>F40+E40</f>
        <v>5000</v>
      </c>
    </row>
    <row r="41" spans="1:7" s="2" customFormat="1" ht="15.75" x14ac:dyDescent="0.25">
      <c r="A41" s="61" t="s">
        <v>29</v>
      </c>
      <c r="B41" s="62" t="s">
        <v>8</v>
      </c>
      <c r="C41" s="62" t="s">
        <v>30</v>
      </c>
      <c r="D41" s="62"/>
      <c r="E41" s="26">
        <f>E42</f>
        <v>150</v>
      </c>
      <c r="F41" s="26">
        <f t="shared" ref="F41:G41" si="10">F42</f>
        <v>0</v>
      </c>
      <c r="G41" s="26">
        <f t="shared" si="10"/>
        <v>150</v>
      </c>
    </row>
    <row r="42" spans="1:7" ht="15.75" x14ac:dyDescent="0.25">
      <c r="A42" s="12" t="s">
        <v>15</v>
      </c>
      <c r="B42" s="30" t="s">
        <v>8</v>
      </c>
      <c r="C42" s="30" t="s">
        <v>30</v>
      </c>
      <c r="D42" s="30" t="s">
        <v>16</v>
      </c>
      <c r="E42" s="32">
        <v>150</v>
      </c>
      <c r="F42" s="33"/>
      <c r="G42" s="32">
        <v>150</v>
      </c>
    </row>
    <row r="43" spans="1:7" s="2" customFormat="1" ht="15.75" x14ac:dyDescent="0.25">
      <c r="A43" s="61" t="s">
        <v>31</v>
      </c>
      <c r="B43" s="62" t="s">
        <v>8</v>
      </c>
      <c r="C43" s="62" t="s">
        <v>32</v>
      </c>
      <c r="D43" s="62"/>
      <c r="E43" s="26">
        <f>E44</f>
        <v>500</v>
      </c>
      <c r="F43" s="26">
        <f t="shared" ref="F43:G43" si="11">F44</f>
        <v>0</v>
      </c>
      <c r="G43" s="26">
        <f t="shared" si="11"/>
        <v>500</v>
      </c>
    </row>
    <row r="44" spans="1:7" ht="15.75" x14ac:dyDescent="0.25">
      <c r="A44" s="12" t="s">
        <v>33</v>
      </c>
      <c r="B44" s="30" t="s">
        <v>8</v>
      </c>
      <c r="C44" s="30" t="s">
        <v>32</v>
      </c>
      <c r="D44" s="30" t="s">
        <v>34</v>
      </c>
      <c r="E44" s="32">
        <v>500</v>
      </c>
      <c r="F44" s="33"/>
      <c r="G44" s="32">
        <v>500</v>
      </c>
    </row>
    <row r="45" spans="1:7" s="2" customFormat="1" ht="15.75" hidden="1" x14ac:dyDescent="0.25">
      <c r="A45" s="61" t="s">
        <v>35</v>
      </c>
      <c r="B45" s="62" t="s">
        <v>8</v>
      </c>
      <c r="C45" s="62" t="s">
        <v>36</v>
      </c>
      <c r="D45" s="62"/>
      <c r="E45" s="26"/>
      <c r="F45" s="64"/>
      <c r="G45" s="26"/>
    </row>
    <row r="46" spans="1:7" ht="15.75" hidden="1" x14ac:dyDescent="0.25">
      <c r="A46" s="12" t="s">
        <v>15</v>
      </c>
      <c r="B46" s="30" t="s">
        <v>8</v>
      </c>
      <c r="C46" s="30" t="s">
        <v>36</v>
      </c>
      <c r="D46" s="30" t="s">
        <v>16</v>
      </c>
      <c r="E46" s="32"/>
      <c r="F46" s="33"/>
      <c r="G46" s="32"/>
    </row>
    <row r="47" spans="1:7" s="2" customFormat="1" ht="15.75" x14ac:dyDescent="0.25">
      <c r="A47" s="61" t="s">
        <v>37</v>
      </c>
      <c r="B47" s="62" t="s">
        <v>8</v>
      </c>
      <c r="C47" s="62" t="s">
        <v>38</v>
      </c>
      <c r="D47" s="62"/>
      <c r="E47" s="26">
        <f>E48</f>
        <v>395</v>
      </c>
      <c r="F47" s="26">
        <f t="shared" ref="F47:G47" si="12">F48</f>
        <v>0</v>
      </c>
      <c r="G47" s="26">
        <f t="shared" si="12"/>
        <v>395</v>
      </c>
    </row>
    <row r="48" spans="1:7" ht="15.75" x14ac:dyDescent="0.25">
      <c r="A48" s="12" t="s">
        <v>15</v>
      </c>
      <c r="B48" s="30" t="s">
        <v>8</v>
      </c>
      <c r="C48" s="30" t="s">
        <v>38</v>
      </c>
      <c r="D48" s="30" t="s">
        <v>16</v>
      </c>
      <c r="E48" s="32">
        <v>395</v>
      </c>
      <c r="F48" s="33"/>
      <c r="G48" s="32">
        <f>F48+E48</f>
        <v>395</v>
      </c>
    </row>
    <row r="49" spans="1:7" s="2" customFormat="1" ht="31.5" x14ac:dyDescent="0.25">
      <c r="A49" s="61" t="s">
        <v>98</v>
      </c>
      <c r="B49" s="62" t="s">
        <v>8</v>
      </c>
      <c r="C49" s="62" t="s">
        <v>99</v>
      </c>
      <c r="D49" s="62"/>
      <c r="E49" s="26">
        <f>E50</f>
        <v>1060.454</v>
      </c>
      <c r="F49" s="26">
        <f t="shared" ref="F49:G49" si="13">F50</f>
        <v>0</v>
      </c>
      <c r="G49" s="26">
        <f t="shared" si="13"/>
        <v>1060.454</v>
      </c>
    </row>
    <row r="50" spans="1:7" ht="15.75" x14ac:dyDescent="0.25">
      <c r="A50" s="12" t="s">
        <v>15</v>
      </c>
      <c r="B50" s="30" t="s">
        <v>8</v>
      </c>
      <c r="C50" s="66" t="s">
        <v>99</v>
      </c>
      <c r="D50" s="30" t="s">
        <v>16</v>
      </c>
      <c r="E50" s="32">
        <v>1060.454</v>
      </c>
      <c r="F50" s="33">
        <v>0</v>
      </c>
      <c r="G50" s="32">
        <f>F50+E50</f>
        <v>1060.454</v>
      </c>
    </row>
    <row r="51" spans="1:7" s="2" customFormat="1" ht="31.5" x14ac:dyDescent="0.25">
      <c r="A51" s="61" t="s">
        <v>152</v>
      </c>
      <c r="B51" s="62" t="s">
        <v>8</v>
      </c>
      <c r="C51" s="62" t="s">
        <v>153</v>
      </c>
      <c r="D51" s="62"/>
      <c r="E51" s="26">
        <f>E52</f>
        <v>56</v>
      </c>
      <c r="F51" s="26">
        <f t="shared" ref="F51:G51" si="14">F52</f>
        <v>0</v>
      </c>
      <c r="G51" s="26">
        <f t="shared" si="14"/>
        <v>56</v>
      </c>
    </row>
    <row r="52" spans="1:7" s="2" customFormat="1" ht="31.5" x14ac:dyDescent="0.25">
      <c r="A52" s="61" t="s">
        <v>150</v>
      </c>
      <c r="B52" s="62" t="s">
        <v>8</v>
      </c>
      <c r="C52" s="62" t="s">
        <v>151</v>
      </c>
      <c r="D52" s="62"/>
      <c r="E52" s="26">
        <f>E53</f>
        <v>56</v>
      </c>
      <c r="F52" s="26">
        <f t="shared" ref="F52:G52" si="15">F53</f>
        <v>0</v>
      </c>
      <c r="G52" s="26">
        <f t="shared" si="15"/>
        <v>56</v>
      </c>
    </row>
    <row r="53" spans="1:7" ht="15.75" x14ac:dyDescent="0.25">
      <c r="A53" s="12" t="s">
        <v>15</v>
      </c>
      <c r="B53" s="30" t="s">
        <v>8</v>
      </c>
      <c r="C53" s="30" t="s">
        <v>151</v>
      </c>
      <c r="D53" s="30" t="s">
        <v>16</v>
      </c>
      <c r="E53" s="32">
        <v>56</v>
      </c>
      <c r="F53" s="33">
        <v>0</v>
      </c>
      <c r="G53" s="32">
        <f>F53+E53</f>
        <v>56</v>
      </c>
    </row>
    <row r="54" spans="1:7" s="2" customFormat="1" ht="31.5" x14ac:dyDescent="0.25">
      <c r="A54" s="61" t="s">
        <v>125</v>
      </c>
      <c r="B54" s="62" t="s">
        <v>8</v>
      </c>
      <c r="C54" s="62" t="s">
        <v>126</v>
      </c>
      <c r="D54" s="62"/>
      <c r="E54" s="26">
        <f>E55</f>
        <v>300</v>
      </c>
      <c r="F54" s="26">
        <f t="shared" ref="F54:G55" si="16">F55</f>
        <v>0</v>
      </c>
      <c r="G54" s="26">
        <f t="shared" si="16"/>
        <v>300</v>
      </c>
    </row>
    <row r="55" spans="1:7" s="2" customFormat="1" ht="15.75" x14ac:dyDescent="0.25">
      <c r="A55" s="61" t="s">
        <v>124</v>
      </c>
      <c r="B55" s="62" t="s">
        <v>8</v>
      </c>
      <c r="C55" s="62" t="s">
        <v>127</v>
      </c>
      <c r="D55" s="62"/>
      <c r="E55" s="26">
        <f>E56</f>
        <v>300</v>
      </c>
      <c r="F55" s="26">
        <f t="shared" si="16"/>
        <v>0</v>
      </c>
      <c r="G55" s="26">
        <f t="shared" si="16"/>
        <v>300</v>
      </c>
    </row>
    <row r="56" spans="1:7" ht="15.75" x14ac:dyDescent="0.25">
      <c r="A56" s="12" t="s">
        <v>15</v>
      </c>
      <c r="B56" s="30" t="s">
        <v>8</v>
      </c>
      <c r="C56" s="30" t="s">
        <v>127</v>
      </c>
      <c r="D56" s="30" t="s">
        <v>16</v>
      </c>
      <c r="E56" s="32">
        <v>300</v>
      </c>
      <c r="F56" s="33">
        <v>0</v>
      </c>
      <c r="G56" s="32">
        <f>F56+E56</f>
        <v>300</v>
      </c>
    </row>
    <row r="57" spans="1:7" s="3" customFormat="1" ht="19.149999999999999" customHeight="1" x14ac:dyDescent="0.25">
      <c r="A57" s="58" t="s">
        <v>39</v>
      </c>
      <c r="B57" s="59" t="s">
        <v>8</v>
      </c>
      <c r="C57" s="59" t="s">
        <v>40</v>
      </c>
      <c r="D57" s="59"/>
      <c r="E57" s="60">
        <f>E58+E66+E68+E71+E76+E79</f>
        <v>15794.860939999999</v>
      </c>
      <c r="F57" s="60">
        <f>F58+F66+F68+F71+F76+F79</f>
        <v>0</v>
      </c>
      <c r="G57" s="60">
        <f>G58+G66+G68+G71+G76+G79</f>
        <v>15794.860939999999</v>
      </c>
    </row>
    <row r="58" spans="1:7" s="2" customFormat="1" ht="15.75" x14ac:dyDescent="0.25">
      <c r="A58" s="61" t="s">
        <v>41</v>
      </c>
      <c r="B58" s="62" t="s">
        <v>8</v>
      </c>
      <c r="C58" s="62" t="s">
        <v>42</v>
      </c>
      <c r="D58" s="62"/>
      <c r="E58" s="26">
        <f>E59+E64+E60+E62</f>
        <v>11413.253999999999</v>
      </c>
      <c r="F58" s="26">
        <f t="shared" ref="F58:G58" si="17">F59+F64+F60+F62</f>
        <v>0</v>
      </c>
      <c r="G58" s="26">
        <f t="shared" si="17"/>
        <v>11413.253999999999</v>
      </c>
    </row>
    <row r="59" spans="1:7" ht="15.75" x14ac:dyDescent="0.25">
      <c r="A59" s="12" t="s">
        <v>15</v>
      </c>
      <c r="B59" s="30" t="s">
        <v>8</v>
      </c>
      <c r="C59" s="30" t="s">
        <v>42</v>
      </c>
      <c r="D59" s="30" t="s">
        <v>16</v>
      </c>
      <c r="E59" s="32">
        <v>2938.8049999999998</v>
      </c>
      <c r="F59" s="33">
        <v>0</v>
      </c>
      <c r="G59" s="32">
        <f>E59+F59</f>
        <v>2938.8049999999998</v>
      </c>
    </row>
    <row r="60" spans="1:7" s="35" customFormat="1" ht="31.5" x14ac:dyDescent="0.25">
      <c r="A60" s="27" t="s">
        <v>112</v>
      </c>
      <c r="B60" s="28" t="s">
        <v>8</v>
      </c>
      <c r="C60" s="28" t="s">
        <v>114</v>
      </c>
      <c r="D60" s="28"/>
      <c r="E60" s="29">
        <f>E61</f>
        <v>2114.6</v>
      </c>
      <c r="F60" s="29">
        <f t="shared" ref="F60:G60" si="18">F61</f>
        <v>0</v>
      </c>
      <c r="G60" s="29">
        <f t="shared" si="18"/>
        <v>2114.6</v>
      </c>
    </row>
    <row r="61" spans="1:7" s="36" customFormat="1" ht="15.75" x14ac:dyDescent="0.25">
      <c r="A61" s="12" t="s">
        <v>15</v>
      </c>
      <c r="B61" s="30" t="s">
        <v>8</v>
      </c>
      <c r="C61" s="31" t="s">
        <v>114</v>
      </c>
      <c r="D61" s="30" t="s">
        <v>16</v>
      </c>
      <c r="E61" s="32">
        <v>2114.6</v>
      </c>
      <c r="F61" s="33">
        <v>0</v>
      </c>
      <c r="G61" s="32">
        <f>F61+E61</f>
        <v>2114.6</v>
      </c>
    </row>
    <row r="62" spans="1:7" s="81" customFormat="1" ht="47.25" x14ac:dyDescent="0.25">
      <c r="A62" s="61" t="s">
        <v>148</v>
      </c>
      <c r="B62" s="62" t="s">
        <v>8</v>
      </c>
      <c r="C62" s="62" t="s">
        <v>149</v>
      </c>
      <c r="D62" s="62"/>
      <c r="E62" s="26">
        <f>E63</f>
        <v>3261.0610000000001</v>
      </c>
      <c r="F62" s="26">
        <f t="shared" ref="F62:G62" si="19">F63</f>
        <v>0</v>
      </c>
      <c r="G62" s="26">
        <f t="shared" si="19"/>
        <v>3261.0610000000001</v>
      </c>
    </row>
    <row r="63" spans="1:7" s="36" customFormat="1" ht="15.75" x14ac:dyDescent="0.25">
      <c r="A63" s="12" t="s">
        <v>15</v>
      </c>
      <c r="B63" s="31" t="s">
        <v>8</v>
      </c>
      <c r="C63" s="31" t="s">
        <v>149</v>
      </c>
      <c r="D63" s="30" t="s">
        <v>16</v>
      </c>
      <c r="E63" s="32">
        <v>3261.0610000000001</v>
      </c>
      <c r="F63" s="33">
        <v>0</v>
      </c>
      <c r="G63" s="32">
        <f>F63+E63</f>
        <v>3261.0610000000001</v>
      </c>
    </row>
    <row r="64" spans="1:7" s="35" customFormat="1" ht="15.75" x14ac:dyDescent="0.25">
      <c r="A64" s="27" t="s">
        <v>90</v>
      </c>
      <c r="B64" s="28" t="s">
        <v>8</v>
      </c>
      <c r="C64" s="28" t="s">
        <v>113</v>
      </c>
      <c r="D64" s="28"/>
      <c r="E64" s="29">
        <f>E65</f>
        <v>3098.788</v>
      </c>
      <c r="F64" s="29">
        <f t="shared" ref="F64:G64" si="20">F65</f>
        <v>0</v>
      </c>
      <c r="G64" s="29">
        <f t="shared" si="20"/>
        <v>3098.788</v>
      </c>
    </row>
    <row r="65" spans="1:7" s="36" customFormat="1" ht="15.75" x14ac:dyDescent="0.25">
      <c r="A65" s="12" t="s">
        <v>15</v>
      </c>
      <c r="B65" s="30" t="s">
        <v>8</v>
      </c>
      <c r="C65" s="31" t="s">
        <v>113</v>
      </c>
      <c r="D65" s="30" t="s">
        <v>16</v>
      </c>
      <c r="E65" s="32">
        <v>3098.788</v>
      </c>
      <c r="F65" s="33">
        <v>0</v>
      </c>
      <c r="G65" s="32">
        <f>F65+E65</f>
        <v>3098.788</v>
      </c>
    </row>
    <row r="66" spans="1:7" s="2" customFormat="1" ht="15.75" x14ac:dyDescent="0.25">
      <c r="A66" s="61" t="s">
        <v>43</v>
      </c>
      <c r="B66" s="62" t="s">
        <v>8</v>
      </c>
      <c r="C66" s="62" t="s">
        <v>44</v>
      </c>
      <c r="D66" s="62"/>
      <c r="E66" s="26">
        <f>E67</f>
        <v>70.566999999999993</v>
      </c>
      <c r="F66" s="26">
        <f t="shared" ref="F66:G66" si="21">F67</f>
        <v>0</v>
      </c>
      <c r="G66" s="26">
        <f t="shared" si="21"/>
        <v>70.566999999999993</v>
      </c>
    </row>
    <row r="67" spans="1:7" ht="15.75" x14ac:dyDescent="0.25">
      <c r="A67" s="12" t="s">
        <v>15</v>
      </c>
      <c r="B67" s="30" t="s">
        <v>8</v>
      </c>
      <c r="C67" s="30" t="s">
        <v>44</v>
      </c>
      <c r="D67" s="30" t="s">
        <v>16</v>
      </c>
      <c r="E67" s="32">
        <v>70.566999999999993</v>
      </c>
      <c r="F67" s="33">
        <v>0</v>
      </c>
      <c r="G67" s="32">
        <f>F67+E67</f>
        <v>70.566999999999993</v>
      </c>
    </row>
    <row r="68" spans="1:7" s="2" customFormat="1" ht="15.75" hidden="1" x14ac:dyDescent="0.25">
      <c r="A68" s="61" t="s">
        <v>45</v>
      </c>
      <c r="B68" s="62" t="s">
        <v>8</v>
      </c>
      <c r="C68" s="62" t="s">
        <v>46</v>
      </c>
      <c r="D68" s="62"/>
      <c r="E68" s="26">
        <f>E69+E70</f>
        <v>0</v>
      </c>
      <c r="F68" s="26">
        <f t="shared" ref="F68:G68" si="22">F69+F70</f>
        <v>0</v>
      </c>
      <c r="G68" s="26">
        <f t="shared" si="22"/>
        <v>0</v>
      </c>
    </row>
    <row r="69" spans="1:7" s="2" customFormat="1" ht="15.75" hidden="1" x14ac:dyDescent="0.25">
      <c r="A69" s="12" t="s">
        <v>15</v>
      </c>
      <c r="B69" s="30" t="s">
        <v>8</v>
      </c>
      <c r="C69" s="30" t="s">
        <v>46</v>
      </c>
      <c r="D69" s="30" t="s">
        <v>16</v>
      </c>
      <c r="E69" s="74"/>
      <c r="F69" s="74">
        <v>0</v>
      </c>
      <c r="G69" s="74">
        <f>F69+E69</f>
        <v>0</v>
      </c>
    </row>
    <row r="70" spans="1:7" ht="15.75" hidden="1" x14ac:dyDescent="0.25">
      <c r="A70" s="12" t="s">
        <v>33</v>
      </c>
      <c r="B70" s="30" t="s">
        <v>8</v>
      </c>
      <c r="C70" s="30" t="s">
        <v>46</v>
      </c>
      <c r="D70" s="30" t="s">
        <v>34</v>
      </c>
      <c r="E70" s="32">
        <v>0</v>
      </c>
      <c r="F70" s="33">
        <v>0</v>
      </c>
      <c r="G70" s="32">
        <f>F70+E70</f>
        <v>0</v>
      </c>
    </row>
    <row r="71" spans="1:7" s="2" customFormat="1" ht="15.75" x14ac:dyDescent="0.25">
      <c r="A71" s="61" t="s">
        <v>119</v>
      </c>
      <c r="B71" s="62" t="s">
        <v>8</v>
      </c>
      <c r="C71" s="62" t="s">
        <v>122</v>
      </c>
      <c r="D71" s="62"/>
      <c r="E71" s="26">
        <f>E72+E74</f>
        <v>3611.0399400000001</v>
      </c>
      <c r="F71" s="26">
        <f>F74+F72</f>
        <v>0</v>
      </c>
      <c r="G71" s="26">
        <f>G74+G72</f>
        <v>3611.0399400000001</v>
      </c>
    </row>
    <row r="72" spans="1:7" s="2" customFormat="1" ht="15.75" x14ac:dyDescent="0.25">
      <c r="A72" s="61" t="s">
        <v>139</v>
      </c>
      <c r="B72" s="62" t="s">
        <v>8</v>
      </c>
      <c r="C72" s="62" t="s">
        <v>140</v>
      </c>
      <c r="D72" s="62"/>
      <c r="E72" s="26">
        <f>E73</f>
        <v>3511.0399400000001</v>
      </c>
      <c r="F72" s="26">
        <f t="shared" ref="F72:G72" si="23">F73</f>
        <v>0</v>
      </c>
      <c r="G72" s="26">
        <f t="shared" si="23"/>
        <v>3511.0399400000001</v>
      </c>
    </row>
    <row r="73" spans="1:7" s="2" customFormat="1" ht="15.75" x14ac:dyDescent="0.25">
      <c r="A73" s="12" t="s">
        <v>15</v>
      </c>
      <c r="B73" s="30" t="s">
        <v>8</v>
      </c>
      <c r="C73" s="30" t="s">
        <v>140</v>
      </c>
      <c r="D73" s="30" t="s">
        <v>16</v>
      </c>
      <c r="E73" s="74">
        <v>3511.0399400000001</v>
      </c>
      <c r="F73" s="74">
        <v>0</v>
      </c>
      <c r="G73" s="74">
        <f>F73+E73</f>
        <v>3511.0399400000001</v>
      </c>
    </row>
    <row r="74" spans="1:7" s="2" customFormat="1" ht="15.75" x14ac:dyDescent="0.25">
      <c r="A74" s="61" t="s">
        <v>120</v>
      </c>
      <c r="B74" s="62" t="s">
        <v>8</v>
      </c>
      <c r="C74" s="62" t="s">
        <v>123</v>
      </c>
      <c r="D74" s="62"/>
      <c r="E74" s="26">
        <f>E75</f>
        <v>100</v>
      </c>
      <c r="F74" s="26">
        <f t="shared" ref="F74:G74" si="24">F75</f>
        <v>0</v>
      </c>
      <c r="G74" s="26">
        <f t="shared" si="24"/>
        <v>100</v>
      </c>
    </row>
    <row r="75" spans="1:7" ht="15.75" x14ac:dyDescent="0.25">
      <c r="A75" s="12" t="s">
        <v>15</v>
      </c>
      <c r="B75" s="30" t="s">
        <v>8</v>
      </c>
      <c r="C75" s="30" t="s">
        <v>123</v>
      </c>
      <c r="D75" s="30" t="s">
        <v>16</v>
      </c>
      <c r="E75" s="32">
        <v>100</v>
      </c>
      <c r="F75" s="33">
        <v>0</v>
      </c>
      <c r="G75" s="32">
        <f>F75+E75</f>
        <v>100</v>
      </c>
    </row>
    <row r="76" spans="1:7" s="2" customFormat="1" ht="15.75" x14ac:dyDescent="0.25">
      <c r="A76" s="61" t="s">
        <v>129</v>
      </c>
      <c r="B76" s="62" t="s">
        <v>8</v>
      </c>
      <c r="C76" s="62" t="s">
        <v>130</v>
      </c>
      <c r="D76" s="62"/>
      <c r="E76" s="26">
        <f>E77</f>
        <v>300</v>
      </c>
      <c r="F76" s="26">
        <f t="shared" ref="F76:G77" si="25">F77</f>
        <v>0</v>
      </c>
      <c r="G76" s="26">
        <f t="shared" si="25"/>
        <v>300</v>
      </c>
    </row>
    <row r="77" spans="1:7" s="2" customFormat="1" ht="15.75" x14ac:dyDescent="0.25">
      <c r="A77" s="61" t="s">
        <v>128</v>
      </c>
      <c r="B77" s="62" t="s">
        <v>8</v>
      </c>
      <c r="C77" s="62" t="s">
        <v>131</v>
      </c>
      <c r="D77" s="62"/>
      <c r="E77" s="26">
        <f>E78</f>
        <v>300</v>
      </c>
      <c r="F77" s="26">
        <f t="shared" si="25"/>
        <v>0</v>
      </c>
      <c r="G77" s="26">
        <f t="shared" si="25"/>
        <v>300</v>
      </c>
    </row>
    <row r="78" spans="1:7" ht="15.75" x14ac:dyDescent="0.25">
      <c r="A78" s="12" t="s">
        <v>15</v>
      </c>
      <c r="B78" s="30" t="s">
        <v>8</v>
      </c>
      <c r="C78" s="30" t="s">
        <v>131</v>
      </c>
      <c r="D78" s="30" t="s">
        <v>16</v>
      </c>
      <c r="E78" s="32">
        <v>300</v>
      </c>
      <c r="F78" s="33">
        <v>0</v>
      </c>
      <c r="G78" s="32">
        <f>F78+E78</f>
        <v>300</v>
      </c>
    </row>
    <row r="79" spans="1:7" s="80" customFormat="1" ht="15.75" x14ac:dyDescent="0.25">
      <c r="A79" s="27" t="s">
        <v>121</v>
      </c>
      <c r="B79" s="28" t="s">
        <v>8</v>
      </c>
      <c r="C79" s="28" t="s">
        <v>141</v>
      </c>
      <c r="D79" s="28"/>
      <c r="E79" s="29">
        <f>E80+E82</f>
        <v>400</v>
      </c>
      <c r="F79" s="29">
        <f t="shared" ref="F79:G79" si="26">F80+F82</f>
        <v>0</v>
      </c>
      <c r="G79" s="29">
        <f t="shared" si="26"/>
        <v>400</v>
      </c>
    </row>
    <row r="80" spans="1:7" s="2" customFormat="1" ht="15.75" x14ac:dyDescent="0.25">
      <c r="A80" s="61" t="s">
        <v>121</v>
      </c>
      <c r="B80" s="62" t="s">
        <v>8</v>
      </c>
      <c r="C80" s="62" t="s">
        <v>143</v>
      </c>
      <c r="D80" s="62"/>
      <c r="E80" s="26">
        <f>E81</f>
        <v>100</v>
      </c>
      <c r="F80" s="26">
        <f t="shared" ref="F80" si="27">F81</f>
        <v>0</v>
      </c>
      <c r="G80" s="26">
        <f t="shared" ref="G80" si="28">G81</f>
        <v>100</v>
      </c>
    </row>
    <row r="81" spans="1:7" ht="15.75" x14ac:dyDescent="0.25">
      <c r="A81" s="12" t="s">
        <v>15</v>
      </c>
      <c r="B81" s="30" t="s">
        <v>8</v>
      </c>
      <c r="C81" s="62" t="s">
        <v>143</v>
      </c>
      <c r="D81" s="30" t="s">
        <v>16</v>
      </c>
      <c r="E81" s="32">
        <v>100</v>
      </c>
      <c r="F81" s="33">
        <v>0</v>
      </c>
      <c r="G81" s="32">
        <f>F81+E81</f>
        <v>100</v>
      </c>
    </row>
    <row r="82" spans="1:7" s="2" customFormat="1" ht="15.75" x14ac:dyDescent="0.25">
      <c r="A82" s="61" t="s">
        <v>121</v>
      </c>
      <c r="B82" s="62" t="s">
        <v>8</v>
      </c>
      <c r="C82" s="62" t="s">
        <v>142</v>
      </c>
      <c r="D82" s="62"/>
      <c r="E82" s="26">
        <f>E83</f>
        <v>300</v>
      </c>
      <c r="F82" s="26">
        <f t="shared" ref="F82:G82" si="29">F83</f>
        <v>0</v>
      </c>
      <c r="G82" s="26">
        <f t="shared" si="29"/>
        <v>300</v>
      </c>
    </row>
    <row r="83" spans="1:7" ht="16.899999999999999" customHeight="1" x14ac:dyDescent="0.25">
      <c r="A83" s="12" t="s">
        <v>15</v>
      </c>
      <c r="B83" s="30" t="s">
        <v>8</v>
      </c>
      <c r="C83" s="30" t="s">
        <v>142</v>
      </c>
      <c r="D83" s="30" t="s">
        <v>16</v>
      </c>
      <c r="E83" s="32">
        <v>300</v>
      </c>
      <c r="F83" s="33">
        <v>0</v>
      </c>
      <c r="G83" s="32">
        <f>F83+E83</f>
        <v>300</v>
      </c>
    </row>
    <row r="84" spans="1:7" s="23" customFormat="1" ht="31.5" hidden="1" x14ac:dyDescent="0.25">
      <c r="A84" s="58" t="s">
        <v>79</v>
      </c>
      <c r="B84" s="59" t="s">
        <v>8</v>
      </c>
      <c r="C84" s="59" t="s">
        <v>47</v>
      </c>
      <c r="D84" s="59"/>
      <c r="E84" s="60">
        <f>E87+E91+E85</f>
        <v>0</v>
      </c>
      <c r="F84" s="60">
        <f t="shared" ref="F84:G84" si="30">F87+F91+F85</f>
        <v>0</v>
      </c>
      <c r="G84" s="60">
        <f t="shared" si="30"/>
        <v>0</v>
      </c>
    </row>
    <row r="85" spans="1:7" s="18" customFormat="1" ht="15.75" hidden="1" x14ac:dyDescent="0.25">
      <c r="A85" s="61" t="s">
        <v>101</v>
      </c>
      <c r="B85" s="62" t="s">
        <v>8</v>
      </c>
      <c r="C85" s="62" t="s">
        <v>102</v>
      </c>
      <c r="D85" s="62"/>
      <c r="E85" s="26">
        <f>E86</f>
        <v>0</v>
      </c>
      <c r="F85" s="26">
        <f t="shared" ref="F85:G85" si="31">F86</f>
        <v>0</v>
      </c>
      <c r="G85" s="26">
        <f t="shared" si="31"/>
        <v>0</v>
      </c>
    </row>
    <row r="86" spans="1:7" s="20" customFormat="1" ht="15.75" hidden="1" x14ac:dyDescent="0.25">
      <c r="A86" s="12" t="s">
        <v>15</v>
      </c>
      <c r="B86" s="30" t="s">
        <v>8</v>
      </c>
      <c r="C86" s="30" t="s">
        <v>102</v>
      </c>
      <c r="D86" s="30" t="s">
        <v>16</v>
      </c>
      <c r="E86" s="32">
        <v>0</v>
      </c>
      <c r="F86" s="33">
        <v>0</v>
      </c>
      <c r="G86" s="32">
        <f>F86+E86</f>
        <v>0</v>
      </c>
    </row>
    <row r="87" spans="1:7" s="18" customFormat="1" ht="15.75" hidden="1" x14ac:dyDescent="0.25">
      <c r="A87" s="61" t="s">
        <v>90</v>
      </c>
      <c r="B87" s="62" t="s">
        <v>8</v>
      </c>
      <c r="C87" s="62" t="s">
        <v>91</v>
      </c>
      <c r="D87" s="62"/>
      <c r="E87" s="26">
        <f>E88</f>
        <v>0</v>
      </c>
      <c r="F87" s="26">
        <f t="shared" ref="F87:G87" si="32">F88</f>
        <v>0</v>
      </c>
      <c r="G87" s="26">
        <f t="shared" si="32"/>
        <v>0</v>
      </c>
    </row>
    <row r="88" spans="1:7" s="20" customFormat="1" ht="15.75" hidden="1" x14ac:dyDescent="0.25">
      <c r="A88" s="12" t="s">
        <v>15</v>
      </c>
      <c r="B88" s="30" t="s">
        <v>8</v>
      </c>
      <c r="C88" s="30" t="s">
        <v>91</v>
      </c>
      <c r="D88" s="30" t="s">
        <v>16</v>
      </c>
      <c r="E88" s="32">
        <v>0</v>
      </c>
      <c r="F88" s="33">
        <v>0</v>
      </c>
      <c r="G88" s="32">
        <f>F88+E88</f>
        <v>0</v>
      </c>
    </row>
    <row r="89" spans="1:7" s="18" customFormat="1" ht="15.75" hidden="1" x14ac:dyDescent="0.25">
      <c r="A89" s="61" t="s">
        <v>48</v>
      </c>
      <c r="B89" s="62" t="s">
        <v>8</v>
      </c>
      <c r="C89" s="62" t="s">
        <v>49</v>
      </c>
      <c r="D89" s="62"/>
      <c r="E89" s="26"/>
      <c r="F89" s="64"/>
      <c r="G89" s="26"/>
    </row>
    <row r="90" spans="1:7" s="20" customFormat="1" ht="15.75" hidden="1" x14ac:dyDescent="0.25">
      <c r="A90" s="12" t="s">
        <v>15</v>
      </c>
      <c r="B90" s="30" t="s">
        <v>8</v>
      </c>
      <c r="C90" s="30" t="s">
        <v>49</v>
      </c>
      <c r="D90" s="30" t="s">
        <v>16</v>
      </c>
      <c r="E90" s="32"/>
      <c r="F90" s="33"/>
      <c r="G90" s="32"/>
    </row>
    <row r="91" spans="1:7" s="18" customFormat="1" ht="15.75" hidden="1" x14ac:dyDescent="0.25">
      <c r="A91" s="61" t="s">
        <v>50</v>
      </c>
      <c r="B91" s="62" t="s">
        <v>8</v>
      </c>
      <c r="C91" s="62" t="s">
        <v>100</v>
      </c>
      <c r="D91" s="62"/>
      <c r="E91" s="26">
        <f>E92</f>
        <v>0</v>
      </c>
      <c r="F91" s="26">
        <f t="shared" ref="F91:G91" si="33">F92</f>
        <v>0</v>
      </c>
      <c r="G91" s="26">
        <f t="shared" si="33"/>
        <v>0</v>
      </c>
    </row>
    <row r="92" spans="1:7" s="20" customFormat="1" ht="15.75" hidden="1" x14ac:dyDescent="0.25">
      <c r="A92" s="12" t="s">
        <v>15</v>
      </c>
      <c r="B92" s="30" t="s">
        <v>8</v>
      </c>
      <c r="C92" s="30" t="s">
        <v>100</v>
      </c>
      <c r="D92" s="30" t="s">
        <v>16</v>
      </c>
      <c r="E92" s="32">
        <v>0</v>
      </c>
      <c r="F92" s="33">
        <v>0</v>
      </c>
      <c r="G92" s="32">
        <f>F92+E92</f>
        <v>0</v>
      </c>
    </row>
    <row r="93" spans="1:7" s="17" customFormat="1" ht="16.899999999999999" customHeight="1" x14ac:dyDescent="0.25">
      <c r="A93" s="68" t="s">
        <v>133</v>
      </c>
      <c r="B93" s="69" t="s">
        <v>8</v>
      </c>
      <c r="C93" s="69" t="s">
        <v>132</v>
      </c>
      <c r="D93" s="69"/>
      <c r="E93" s="70">
        <f>E94+E97</f>
        <v>5710.6299099999997</v>
      </c>
      <c r="F93" s="70">
        <f>F98+F100</f>
        <v>0</v>
      </c>
      <c r="G93" s="70">
        <f>G100</f>
        <v>5590.1367499999997</v>
      </c>
    </row>
    <row r="94" spans="1:7" s="24" customFormat="1" ht="63" hidden="1" x14ac:dyDescent="0.25">
      <c r="A94" s="27" t="s">
        <v>134</v>
      </c>
      <c r="B94" s="28" t="s">
        <v>8</v>
      </c>
      <c r="C94" s="28" t="s">
        <v>135</v>
      </c>
      <c r="D94" s="28"/>
      <c r="E94" s="29">
        <f>E95</f>
        <v>0</v>
      </c>
      <c r="F94" s="29">
        <f t="shared" ref="F94:G95" si="34">F95</f>
        <v>0</v>
      </c>
      <c r="G94" s="29">
        <f t="shared" si="34"/>
        <v>0</v>
      </c>
    </row>
    <row r="95" spans="1:7" s="20" customFormat="1" ht="63" hidden="1" x14ac:dyDescent="0.25">
      <c r="A95" s="27" t="s">
        <v>134</v>
      </c>
      <c r="B95" s="28" t="s">
        <v>8</v>
      </c>
      <c r="C95" s="28" t="s">
        <v>136</v>
      </c>
      <c r="D95" s="28"/>
      <c r="E95" s="29">
        <f>E96</f>
        <v>0</v>
      </c>
      <c r="F95" s="29">
        <v>0</v>
      </c>
      <c r="G95" s="29">
        <f t="shared" si="34"/>
        <v>0</v>
      </c>
    </row>
    <row r="96" spans="1:7" s="20" customFormat="1" ht="15.75" hidden="1" x14ac:dyDescent="0.25">
      <c r="A96" s="12" t="s">
        <v>33</v>
      </c>
      <c r="B96" s="30" t="s">
        <v>8</v>
      </c>
      <c r="C96" s="30" t="s">
        <v>136</v>
      </c>
      <c r="D96" s="30" t="s">
        <v>34</v>
      </c>
      <c r="E96" s="32"/>
      <c r="F96" s="33">
        <v>0</v>
      </c>
      <c r="G96" s="32">
        <v>0</v>
      </c>
    </row>
    <row r="97" spans="1:7" s="24" customFormat="1" ht="78.75" hidden="1" x14ac:dyDescent="0.25">
      <c r="A97" s="27" t="s">
        <v>137</v>
      </c>
      <c r="B97" s="28" t="s">
        <v>8</v>
      </c>
      <c r="C97" s="28" t="s">
        <v>138</v>
      </c>
      <c r="D97" s="28"/>
      <c r="E97" s="29">
        <f>E100</f>
        <v>5710.6299099999997</v>
      </c>
      <c r="F97" s="29">
        <f>F100</f>
        <v>-120.49316</v>
      </c>
      <c r="G97" s="29">
        <v>0</v>
      </c>
    </row>
    <row r="98" spans="1:7" s="24" customFormat="1" ht="63" x14ac:dyDescent="0.25">
      <c r="A98" s="27" t="s">
        <v>146</v>
      </c>
      <c r="B98" s="28" t="s">
        <v>8</v>
      </c>
      <c r="C98" s="28" t="s">
        <v>154</v>
      </c>
      <c r="D98" s="28"/>
      <c r="E98" s="29">
        <f>E99</f>
        <v>0</v>
      </c>
      <c r="F98" s="29">
        <f t="shared" ref="F98:G98" si="35">F99</f>
        <v>120.49316</v>
      </c>
      <c r="G98" s="29">
        <f t="shared" si="35"/>
        <v>120.49316</v>
      </c>
    </row>
    <row r="99" spans="1:7" s="24" customFormat="1" ht="15.75" x14ac:dyDescent="0.25">
      <c r="A99" s="12" t="s">
        <v>33</v>
      </c>
      <c r="B99" s="30" t="s">
        <v>8</v>
      </c>
      <c r="C99" s="30" t="s">
        <v>154</v>
      </c>
      <c r="D99" s="30" t="s">
        <v>34</v>
      </c>
      <c r="E99" s="29"/>
      <c r="F99" s="29">
        <v>120.49316</v>
      </c>
      <c r="G99" s="29">
        <f>F99+E99</f>
        <v>120.49316</v>
      </c>
    </row>
    <row r="100" spans="1:7" s="24" customFormat="1" ht="63" x14ac:dyDescent="0.25">
      <c r="A100" s="27" t="s">
        <v>146</v>
      </c>
      <c r="B100" s="28" t="s">
        <v>8</v>
      </c>
      <c r="C100" s="28" t="s">
        <v>147</v>
      </c>
      <c r="D100" s="28"/>
      <c r="E100" s="29">
        <f>E101</f>
        <v>5710.6299099999997</v>
      </c>
      <c r="F100" s="29">
        <f t="shared" ref="F100:G100" si="36">F101</f>
        <v>-120.49316</v>
      </c>
      <c r="G100" s="29">
        <f t="shared" si="36"/>
        <v>5590.1367499999997</v>
      </c>
    </row>
    <row r="101" spans="1:7" s="20" customFormat="1" ht="15.75" x14ac:dyDescent="0.25">
      <c r="A101" s="12" t="s">
        <v>33</v>
      </c>
      <c r="B101" s="30" t="s">
        <v>8</v>
      </c>
      <c r="C101" s="30" t="s">
        <v>147</v>
      </c>
      <c r="D101" s="30" t="s">
        <v>34</v>
      </c>
      <c r="E101" s="32">
        <v>5710.6299099999997</v>
      </c>
      <c r="F101" s="33">
        <v>-120.49316</v>
      </c>
      <c r="G101" s="32">
        <f>F101+E101</f>
        <v>5590.1367499999997</v>
      </c>
    </row>
    <row r="102" spans="1:7" s="20" customFormat="1" ht="15.75" x14ac:dyDescent="0.25">
      <c r="A102" s="12"/>
      <c r="B102" s="30"/>
      <c r="C102" s="30"/>
      <c r="D102" s="30"/>
      <c r="E102" s="32"/>
      <c r="F102" s="33"/>
      <c r="G102" s="32"/>
    </row>
    <row r="103" spans="1:7" s="5" customFormat="1" ht="15.75" x14ac:dyDescent="0.25">
      <c r="A103" s="54" t="s">
        <v>51</v>
      </c>
      <c r="B103" s="55" t="s">
        <v>8</v>
      </c>
      <c r="C103" s="55" t="s">
        <v>52</v>
      </c>
      <c r="D103" s="71"/>
      <c r="E103" s="57">
        <f>E107+E104</f>
        <v>27570.45</v>
      </c>
      <c r="F103" s="57">
        <f t="shared" ref="F103:G103" si="37">F107+F104</f>
        <v>3500</v>
      </c>
      <c r="G103" s="57">
        <f t="shared" si="37"/>
        <v>31070.45</v>
      </c>
    </row>
    <row r="104" spans="1:7" s="17" customFormat="1" ht="15.75" x14ac:dyDescent="0.25">
      <c r="A104" s="68" t="s">
        <v>96</v>
      </c>
      <c r="B104" s="69" t="s">
        <v>8</v>
      </c>
      <c r="C104" s="69" t="s">
        <v>97</v>
      </c>
      <c r="D104" s="69"/>
      <c r="E104" s="70">
        <f>E105</f>
        <v>0</v>
      </c>
      <c r="F104" s="70">
        <f t="shared" ref="F104:G104" si="38">F105</f>
        <v>0</v>
      </c>
      <c r="G104" s="70">
        <f t="shared" si="38"/>
        <v>0</v>
      </c>
    </row>
    <row r="105" spans="1:7" s="18" customFormat="1" ht="31.5" hidden="1" x14ac:dyDescent="0.25">
      <c r="A105" s="61" t="s">
        <v>94</v>
      </c>
      <c r="B105" s="62" t="s">
        <v>8</v>
      </c>
      <c r="C105" s="62" t="s">
        <v>95</v>
      </c>
      <c r="D105" s="62"/>
      <c r="E105" s="26">
        <f>E106</f>
        <v>0</v>
      </c>
      <c r="F105" s="26">
        <f t="shared" ref="F105:G105" si="39">F106</f>
        <v>0</v>
      </c>
      <c r="G105" s="26">
        <f t="shared" si="39"/>
        <v>0</v>
      </c>
    </row>
    <row r="106" spans="1:7" s="19" customFormat="1" ht="31.5" hidden="1" x14ac:dyDescent="0.25">
      <c r="A106" s="12" t="s">
        <v>57</v>
      </c>
      <c r="B106" s="30" t="s">
        <v>8</v>
      </c>
      <c r="C106" s="31" t="s">
        <v>95</v>
      </c>
      <c r="D106" s="30" t="s">
        <v>58</v>
      </c>
      <c r="E106" s="32">
        <v>0</v>
      </c>
      <c r="F106" s="33">
        <v>0</v>
      </c>
      <c r="G106" s="32">
        <f>F106+E106</f>
        <v>0</v>
      </c>
    </row>
    <row r="107" spans="1:7" s="4" customFormat="1" ht="15.75" x14ac:dyDescent="0.25">
      <c r="A107" s="68" t="s">
        <v>53</v>
      </c>
      <c r="B107" s="72" t="s">
        <v>8</v>
      </c>
      <c r="C107" s="72" t="s">
        <v>54</v>
      </c>
      <c r="D107" s="72"/>
      <c r="E107" s="73">
        <f>E108</f>
        <v>27570.45</v>
      </c>
      <c r="F107" s="73">
        <f t="shared" ref="F107:G108" si="40">F108</f>
        <v>3500</v>
      </c>
      <c r="G107" s="73">
        <f t="shared" si="40"/>
        <v>31070.45</v>
      </c>
    </row>
    <row r="108" spans="1:7" s="2" customFormat="1" ht="31.5" x14ac:dyDescent="0.25">
      <c r="A108" s="61" t="s">
        <v>55</v>
      </c>
      <c r="B108" s="62" t="s">
        <v>8</v>
      </c>
      <c r="C108" s="62" t="s">
        <v>56</v>
      </c>
      <c r="D108" s="62"/>
      <c r="E108" s="26">
        <f>E109</f>
        <v>27570.45</v>
      </c>
      <c r="F108" s="26">
        <f t="shared" si="40"/>
        <v>3500</v>
      </c>
      <c r="G108" s="26">
        <f t="shared" si="40"/>
        <v>31070.45</v>
      </c>
    </row>
    <row r="109" spans="1:7" ht="31.5" x14ac:dyDescent="0.25">
      <c r="A109" s="12" t="s">
        <v>57</v>
      </c>
      <c r="B109" s="30" t="s">
        <v>8</v>
      </c>
      <c r="C109" s="30" t="s">
        <v>56</v>
      </c>
      <c r="D109" s="30" t="s">
        <v>58</v>
      </c>
      <c r="E109" s="32">
        <v>27570.45</v>
      </c>
      <c r="F109" s="33">
        <v>3500</v>
      </c>
      <c r="G109" s="32">
        <f>F109+E109</f>
        <v>31070.45</v>
      </c>
    </row>
    <row r="110" spans="1:7" ht="15.75" x14ac:dyDescent="0.25">
      <c r="A110" s="12"/>
      <c r="B110" s="30"/>
      <c r="C110" s="30"/>
      <c r="D110" s="30"/>
      <c r="E110" s="32"/>
      <c r="F110" s="33"/>
      <c r="G110" s="32"/>
    </row>
    <row r="111" spans="1:7" s="20" customFormat="1" ht="31.5" x14ac:dyDescent="0.25">
      <c r="A111" s="54" t="s">
        <v>83</v>
      </c>
      <c r="B111" s="55" t="s">
        <v>8</v>
      </c>
      <c r="C111" s="55" t="s">
        <v>84</v>
      </c>
      <c r="D111" s="56"/>
      <c r="E111" s="57">
        <f>E112+E119</f>
        <v>6447.4889999999996</v>
      </c>
      <c r="F111" s="57">
        <f t="shared" ref="F111:G112" si="41">F112</f>
        <v>0</v>
      </c>
      <c r="G111" s="57">
        <f>G112+G119</f>
        <v>6447.4889999999996</v>
      </c>
    </row>
    <row r="112" spans="1:7" s="20" customFormat="1" ht="15.75" x14ac:dyDescent="0.25">
      <c r="A112" s="68" t="s">
        <v>86</v>
      </c>
      <c r="B112" s="72" t="s">
        <v>8</v>
      </c>
      <c r="C112" s="72" t="s">
        <v>87</v>
      </c>
      <c r="D112" s="72"/>
      <c r="E112" s="73">
        <f>E113</f>
        <v>360</v>
      </c>
      <c r="F112" s="73">
        <f t="shared" si="41"/>
        <v>0</v>
      </c>
      <c r="G112" s="73">
        <f t="shared" si="41"/>
        <v>360</v>
      </c>
    </row>
    <row r="113" spans="1:7" s="20" customFormat="1" ht="15.75" x14ac:dyDescent="0.25">
      <c r="A113" s="68" t="s">
        <v>105</v>
      </c>
      <c r="B113" s="72" t="s">
        <v>8</v>
      </c>
      <c r="C113" s="72" t="s">
        <v>88</v>
      </c>
      <c r="D113" s="72"/>
      <c r="E113" s="73">
        <f>E117</f>
        <v>360</v>
      </c>
      <c r="F113" s="73">
        <f>F117</f>
        <v>0</v>
      </c>
      <c r="G113" s="73">
        <f t="shared" ref="G113" si="42">G115+G117</f>
        <v>360</v>
      </c>
    </row>
    <row r="114" spans="1:7" s="21" customFormat="1" ht="15.75" hidden="1" x14ac:dyDescent="0.25">
      <c r="A114" s="12" t="s">
        <v>15</v>
      </c>
      <c r="B114" s="31" t="s">
        <v>8</v>
      </c>
      <c r="C114" s="31" t="s">
        <v>88</v>
      </c>
      <c r="D114" s="31" t="s">
        <v>16</v>
      </c>
      <c r="E114" s="74">
        <f>350+465.765</f>
        <v>815.76499999999999</v>
      </c>
      <c r="F114" s="75">
        <v>-815.76499999999999</v>
      </c>
      <c r="G114" s="74">
        <f>F114+E114</f>
        <v>0</v>
      </c>
    </row>
    <row r="115" spans="1:7" s="21" customFormat="1" ht="31.5" hidden="1" x14ac:dyDescent="0.25">
      <c r="A115" s="68" t="s">
        <v>109</v>
      </c>
      <c r="B115" s="72" t="s">
        <v>8</v>
      </c>
      <c r="C115" s="72" t="s">
        <v>108</v>
      </c>
      <c r="D115" s="72"/>
      <c r="E115" s="73">
        <f>E116</f>
        <v>0</v>
      </c>
      <c r="F115" s="73">
        <f t="shared" ref="F115:G115" si="43">F116</f>
        <v>815.76499999999999</v>
      </c>
      <c r="G115" s="73">
        <f t="shared" si="43"/>
        <v>0</v>
      </c>
    </row>
    <row r="116" spans="1:7" s="21" customFormat="1" ht="15.75" hidden="1" x14ac:dyDescent="0.25">
      <c r="A116" s="12" t="s">
        <v>15</v>
      </c>
      <c r="B116" s="31" t="s">
        <v>8</v>
      </c>
      <c r="C116" s="31" t="s">
        <v>108</v>
      </c>
      <c r="D116" s="31" t="s">
        <v>16</v>
      </c>
      <c r="E116" s="74">
        <v>0</v>
      </c>
      <c r="F116" s="75">
        <v>815.76499999999999</v>
      </c>
      <c r="G116" s="74">
        <v>0</v>
      </c>
    </row>
    <row r="117" spans="1:7" s="22" customFormat="1" ht="31.5" x14ac:dyDescent="0.25">
      <c r="A117" s="68" t="s">
        <v>110</v>
      </c>
      <c r="B117" s="72" t="s">
        <v>8</v>
      </c>
      <c r="C117" s="72" t="s">
        <v>111</v>
      </c>
      <c r="D117" s="72"/>
      <c r="E117" s="73">
        <f>E118</f>
        <v>360</v>
      </c>
      <c r="F117" s="73">
        <f t="shared" ref="F117:G117" si="44">F118</f>
        <v>0</v>
      </c>
      <c r="G117" s="73">
        <f t="shared" si="44"/>
        <v>360</v>
      </c>
    </row>
    <row r="118" spans="1:7" s="21" customFormat="1" ht="15.75" x14ac:dyDescent="0.25">
      <c r="A118" s="12" t="s">
        <v>15</v>
      </c>
      <c r="B118" s="31" t="s">
        <v>8</v>
      </c>
      <c r="C118" s="31" t="s">
        <v>111</v>
      </c>
      <c r="D118" s="31" t="s">
        <v>16</v>
      </c>
      <c r="E118" s="74">
        <v>360</v>
      </c>
      <c r="F118" s="75">
        <v>0</v>
      </c>
      <c r="G118" s="74">
        <f>F118+E118</f>
        <v>360</v>
      </c>
    </row>
    <row r="119" spans="1:7" s="20" customFormat="1" ht="15.75" x14ac:dyDescent="0.25">
      <c r="A119" s="68" t="s">
        <v>86</v>
      </c>
      <c r="B119" s="72" t="s">
        <v>8</v>
      </c>
      <c r="C119" s="72" t="s">
        <v>145</v>
      </c>
      <c r="D119" s="72"/>
      <c r="E119" s="73">
        <f>E120</f>
        <v>6087.4889999999996</v>
      </c>
      <c r="F119" s="73">
        <f t="shared" ref="F119:G119" si="45">F120</f>
        <v>0</v>
      </c>
      <c r="G119" s="73">
        <f t="shared" si="45"/>
        <v>6087.4889999999996</v>
      </c>
    </row>
    <row r="120" spans="1:7" s="21" customFormat="1" ht="31.5" x14ac:dyDescent="0.25">
      <c r="A120" s="68" t="s">
        <v>109</v>
      </c>
      <c r="B120" s="72" t="s">
        <v>8</v>
      </c>
      <c r="C120" s="72" t="s">
        <v>144</v>
      </c>
      <c r="D120" s="72"/>
      <c r="E120" s="73">
        <f>E121</f>
        <v>6087.4889999999996</v>
      </c>
      <c r="F120" s="73">
        <f t="shared" ref="F120:G120" si="46">F121</f>
        <v>0</v>
      </c>
      <c r="G120" s="73">
        <f t="shared" si="46"/>
        <v>6087.4889999999996</v>
      </c>
    </row>
    <row r="121" spans="1:7" s="21" customFormat="1" ht="15.75" x14ac:dyDescent="0.25">
      <c r="A121" s="12" t="s">
        <v>15</v>
      </c>
      <c r="B121" s="31" t="s">
        <v>8</v>
      </c>
      <c r="C121" s="31" t="s">
        <v>144</v>
      </c>
      <c r="D121" s="31" t="s">
        <v>16</v>
      </c>
      <c r="E121" s="74">
        <v>6087.4889999999996</v>
      </c>
      <c r="F121" s="75">
        <v>0</v>
      </c>
      <c r="G121" s="74">
        <f>F121+E121</f>
        <v>6087.4889999999996</v>
      </c>
    </row>
    <row r="122" spans="1:7" s="13" customFormat="1" ht="15.75" x14ac:dyDescent="0.25">
      <c r="A122" s="12"/>
      <c r="B122" s="14"/>
      <c r="C122" s="14"/>
      <c r="D122" s="14"/>
      <c r="E122" s="15"/>
      <c r="F122" s="25"/>
      <c r="G122" s="15"/>
    </row>
    <row r="123" spans="1:7" s="2" customFormat="1" ht="15.75" x14ac:dyDescent="0.25">
      <c r="A123" s="76" t="s">
        <v>59</v>
      </c>
      <c r="B123" s="52" t="s">
        <v>8</v>
      </c>
      <c r="C123" s="52" t="s">
        <v>60</v>
      </c>
      <c r="D123" s="52"/>
      <c r="E123" s="53">
        <f>E124+E130+E133+E138+E140+E126+E128</f>
        <v>10387.001</v>
      </c>
      <c r="F123" s="77">
        <f>F124+F126+F130+F133+F138+F140</f>
        <v>2312.3009999999999</v>
      </c>
      <c r="G123" s="53">
        <f>G124+G130+G133+G138+G140+G126+G128</f>
        <v>12699.302</v>
      </c>
    </row>
    <row r="124" spans="1:7" ht="31.5" x14ac:dyDescent="0.25">
      <c r="A124" s="61" t="s">
        <v>61</v>
      </c>
      <c r="B124" s="62" t="s">
        <v>8</v>
      </c>
      <c r="C124" s="62" t="s">
        <v>62</v>
      </c>
      <c r="D124" s="62"/>
      <c r="E124" s="26">
        <f>E125</f>
        <v>898.274</v>
      </c>
      <c r="F124" s="64"/>
      <c r="G124" s="26">
        <f>G125</f>
        <v>898.274</v>
      </c>
    </row>
    <row r="125" spans="1:7" s="2" customFormat="1" ht="47.25" x14ac:dyDescent="0.25">
      <c r="A125" s="12" t="s">
        <v>63</v>
      </c>
      <c r="B125" s="30" t="s">
        <v>8</v>
      </c>
      <c r="C125" s="30" t="s">
        <v>62</v>
      </c>
      <c r="D125" s="30" t="s">
        <v>64</v>
      </c>
      <c r="E125" s="32">
        <v>898.274</v>
      </c>
      <c r="F125" s="33"/>
      <c r="G125" s="32">
        <v>898.274</v>
      </c>
    </row>
    <row r="126" spans="1:7" s="2" customFormat="1" ht="31.5" x14ac:dyDescent="0.25">
      <c r="A126" s="61" t="s">
        <v>92</v>
      </c>
      <c r="B126" s="62" t="s">
        <v>8</v>
      </c>
      <c r="C126" s="62" t="s">
        <v>93</v>
      </c>
      <c r="D126" s="62"/>
      <c r="E126" s="26">
        <f>E127</f>
        <v>25.472000000000001</v>
      </c>
      <c r="F126" s="64"/>
      <c r="G126" s="26">
        <f>G127</f>
        <v>25.472000000000001</v>
      </c>
    </row>
    <row r="127" spans="1:7" s="16" customFormat="1" ht="15.75" x14ac:dyDescent="0.25">
      <c r="A127" s="78" t="s">
        <v>69</v>
      </c>
      <c r="B127" s="31" t="s">
        <v>8</v>
      </c>
      <c r="C127" s="31" t="s">
        <v>93</v>
      </c>
      <c r="D127" s="31" t="s">
        <v>70</v>
      </c>
      <c r="E127" s="74">
        <v>25.472000000000001</v>
      </c>
      <c r="F127" s="75"/>
      <c r="G127" s="74">
        <v>25.472000000000001</v>
      </c>
    </row>
    <row r="128" spans="1:7" s="2" customFormat="1" ht="15.75" x14ac:dyDescent="0.25">
      <c r="A128" s="61" t="s">
        <v>103</v>
      </c>
      <c r="B128" s="62" t="s">
        <v>8</v>
      </c>
      <c r="C128" s="62" t="s">
        <v>104</v>
      </c>
      <c r="D128" s="62"/>
      <c r="E128" s="26">
        <f>E129</f>
        <v>0.88300000000000001</v>
      </c>
      <c r="F128" s="64"/>
      <c r="G128" s="26">
        <f>G129</f>
        <v>0.88300000000000001</v>
      </c>
    </row>
    <row r="129" spans="1:7" s="16" customFormat="1" ht="15.75" x14ac:dyDescent="0.25">
      <c r="A129" s="78" t="s">
        <v>69</v>
      </c>
      <c r="B129" s="31" t="s">
        <v>8</v>
      </c>
      <c r="C129" s="31" t="s">
        <v>104</v>
      </c>
      <c r="D129" s="31" t="s">
        <v>70</v>
      </c>
      <c r="E129" s="74">
        <v>0.88300000000000001</v>
      </c>
      <c r="F129" s="75"/>
      <c r="G129" s="74">
        <v>0.88300000000000001</v>
      </c>
    </row>
    <row r="130" spans="1:7" ht="78.75" x14ac:dyDescent="0.25">
      <c r="A130" s="79" t="s">
        <v>65</v>
      </c>
      <c r="B130" s="62" t="s">
        <v>8</v>
      </c>
      <c r="C130" s="62" t="s">
        <v>66</v>
      </c>
      <c r="D130" s="62"/>
      <c r="E130" s="26">
        <f>E131+E132</f>
        <v>17.728000000000002</v>
      </c>
      <c r="F130" s="64"/>
      <c r="G130" s="26">
        <f>G131+G132</f>
        <v>17.728000000000002</v>
      </c>
    </row>
    <row r="131" spans="1:7" ht="47.25" x14ac:dyDescent="0.25">
      <c r="A131" s="12" t="s">
        <v>63</v>
      </c>
      <c r="B131" s="30" t="s">
        <v>8</v>
      </c>
      <c r="C131" s="30" t="s">
        <v>66</v>
      </c>
      <c r="D131" s="30" t="s">
        <v>64</v>
      </c>
      <c r="E131" s="32">
        <v>15.82</v>
      </c>
      <c r="F131" s="33"/>
      <c r="G131" s="32">
        <v>15.82</v>
      </c>
    </row>
    <row r="132" spans="1:7" s="2" customFormat="1" ht="15.75" x14ac:dyDescent="0.25">
      <c r="A132" s="12" t="s">
        <v>15</v>
      </c>
      <c r="B132" s="30" t="s">
        <v>8</v>
      </c>
      <c r="C132" s="30" t="s">
        <v>66</v>
      </c>
      <c r="D132" s="30" t="s">
        <v>16</v>
      </c>
      <c r="E132" s="32">
        <v>1.9079999999999999</v>
      </c>
      <c r="F132" s="33"/>
      <c r="G132" s="32">
        <v>1.9079999999999999</v>
      </c>
    </row>
    <row r="133" spans="1:7" ht="63" x14ac:dyDescent="0.25">
      <c r="A133" s="61" t="s">
        <v>67</v>
      </c>
      <c r="B133" s="62" t="s">
        <v>8</v>
      </c>
      <c r="C133" s="62" t="s">
        <v>68</v>
      </c>
      <c r="D133" s="62"/>
      <c r="E133" s="26">
        <f>E134+E135+E136+E137</f>
        <v>7971.6500000000005</v>
      </c>
      <c r="F133" s="64">
        <f>F134+F135+F137</f>
        <v>116</v>
      </c>
      <c r="G133" s="26">
        <f>G134+G135+G136+G137</f>
        <v>8087.6500000000005</v>
      </c>
    </row>
    <row r="134" spans="1:7" ht="47.25" x14ac:dyDescent="0.25">
      <c r="A134" s="12" t="s">
        <v>63</v>
      </c>
      <c r="B134" s="30" t="s">
        <v>8</v>
      </c>
      <c r="C134" s="30" t="s">
        <v>68</v>
      </c>
      <c r="D134" s="30" t="s">
        <v>64</v>
      </c>
      <c r="E134" s="32">
        <v>7367.6080000000002</v>
      </c>
      <c r="F134" s="33"/>
      <c r="G134" s="32">
        <v>7367.6080000000002</v>
      </c>
    </row>
    <row r="135" spans="1:7" ht="15.75" x14ac:dyDescent="0.25">
      <c r="A135" s="12" t="s">
        <v>15</v>
      </c>
      <c r="B135" s="30" t="s">
        <v>8</v>
      </c>
      <c r="C135" s="30" t="s">
        <v>68</v>
      </c>
      <c r="D135" s="30" t="s">
        <v>16</v>
      </c>
      <c r="E135" s="32">
        <v>594.04200000000003</v>
      </c>
      <c r="F135" s="33">
        <f>16+100</f>
        <v>116</v>
      </c>
      <c r="G135" s="32">
        <f>F135+E135</f>
        <v>710.04200000000003</v>
      </c>
    </row>
    <row r="136" spans="1:7" ht="15.75" hidden="1" x14ac:dyDescent="0.25">
      <c r="A136" s="78" t="s">
        <v>69</v>
      </c>
      <c r="B136" s="31" t="s">
        <v>8</v>
      </c>
      <c r="C136" s="31" t="s">
        <v>68</v>
      </c>
      <c r="D136" s="31" t="s">
        <v>70</v>
      </c>
      <c r="E136" s="74">
        <v>0</v>
      </c>
      <c r="F136" s="75"/>
      <c r="G136" s="74">
        <v>0</v>
      </c>
    </row>
    <row r="137" spans="1:7" s="2" customFormat="1" ht="15.75" x14ac:dyDescent="0.25">
      <c r="A137" s="12" t="s">
        <v>33</v>
      </c>
      <c r="B137" s="30" t="s">
        <v>8</v>
      </c>
      <c r="C137" s="30" t="s">
        <v>68</v>
      </c>
      <c r="D137" s="30" t="s">
        <v>34</v>
      </c>
      <c r="E137" s="32">
        <v>10</v>
      </c>
      <c r="F137" s="33"/>
      <c r="G137" s="32">
        <v>10</v>
      </c>
    </row>
    <row r="138" spans="1:7" ht="31.5" x14ac:dyDescent="0.25">
      <c r="A138" s="61" t="s">
        <v>71</v>
      </c>
      <c r="B138" s="62" t="s">
        <v>8</v>
      </c>
      <c r="C138" s="62" t="s">
        <v>72</v>
      </c>
      <c r="D138" s="62"/>
      <c r="E138" s="26">
        <f>E139</f>
        <v>100</v>
      </c>
      <c r="F138" s="64"/>
      <c r="G138" s="26">
        <f>G139</f>
        <v>100</v>
      </c>
    </row>
    <row r="139" spans="1:7" s="2" customFormat="1" ht="15.75" x14ac:dyDescent="0.25">
      <c r="A139" s="12" t="s">
        <v>33</v>
      </c>
      <c r="B139" s="30" t="s">
        <v>8</v>
      </c>
      <c r="C139" s="30" t="s">
        <v>72</v>
      </c>
      <c r="D139" s="30" t="s">
        <v>34</v>
      </c>
      <c r="E139" s="32">
        <v>100</v>
      </c>
      <c r="F139" s="33"/>
      <c r="G139" s="32">
        <v>100</v>
      </c>
    </row>
    <row r="140" spans="1:7" ht="15.75" x14ac:dyDescent="0.25">
      <c r="A140" s="61" t="s">
        <v>73</v>
      </c>
      <c r="B140" s="62" t="s">
        <v>8</v>
      </c>
      <c r="C140" s="62" t="s">
        <v>74</v>
      </c>
      <c r="D140" s="62"/>
      <c r="E140" s="26">
        <f>E141+E142+E143</f>
        <v>1372.9939999999999</v>
      </c>
      <c r="F140" s="64">
        <f>F141+F142+F143</f>
        <v>2196.3009999999999</v>
      </c>
      <c r="G140" s="26">
        <f>G141+G142+G143</f>
        <v>3569.2950000000001</v>
      </c>
    </row>
    <row r="141" spans="1:7" ht="15.75" x14ac:dyDescent="0.25">
      <c r="A141" s="12" t="s">
        <v>15</v>
      </c>
      <c r="B141" s="30" t="s">
        <v>8</v>
      </c>
      <c r="C141" s="30" t="s">
        <v>74</v>
      </c>
      <c r="D141" s="30" t="s">
        <v>16</v>
      </c>
      <c r="E141" s="32">
        <v>195.208</v>
      </c>
      <c r="F141" s="33">
        <v>40</v>
      </c>
      <c r="G141" s="32">
        <f>F141+E141</f>
        <v>235.208</v>
      </c>
    </row>
    <row r="142" spans="1:7" ht="15.75" x14ac:dyDescent="0.25">
      <c r="A142" s="12" t="s">
        <v>75</v>
      </c>
      <c r="B142" s="30" t="s">
        <v>8</v>
      </c>
      <c r="C142" s="30" t="s">
        <v>74</v>
      </c>
      <c r="D142" s="30" t="s">
        <v>76</v>
      </c>
      <c r="E142" s="32">
        <v>418.476</v>
      </c>
      <c r="F142" s="33"/>
      <c r="G142" s="32">
        <v>418.476</v>
      </c>
    </row>
    <row r="143" spans="1:7" ht="20.45" customHeight="1" x14ac:dyDescent="0.25">
      <c r="A143" s="12" t="s">
        <v>33</v>
      </c>
      <c r="B143" s="30" t="s">
        <v>8</v>
      </c>
      <c r="C143" s="30" t="s">
        <v>74</v>
      </c>
      <c r="D143" s="30" t="s">
        <v>34</v>
      </c>
      <c r="E143" s="32">
        <v>759.31</v>
      </c>
      <c r="F143" s="33">
        <v>2156.3009999999999</v>
      </c>
      <c r="G143" s="32">
        <f>F143+E143</f>
        <v>2915.6109999999999</v>
      </c>
    </row>
  </sheetData>
  <mergeCells count="8">
    <mergeCell ref="C14:C15"/>
    <mergeCell ref="A11:G11"/>
    <mergeCell ref="A14:A15"/>
    <mergeCell ref="G14:G15"/>
    <mergeCell ref="B14:B15"/>
    <mergeCell ref="D14:D15"/>
    <mergeCell ref="E14:E15"/>
    <mergeCell ref="F14:F15"/>
  </mergeCells>
  <pageMargins left="0.78740157480314965" right="0.39370078740157483" top="0.59055118110236227" bottom="0.59055118110236227" header="0.39370078740157483" footer="0.3937007874015748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6" sqref="E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Home</cp:lastModifiedBy>
  <cp:lastPrinted>2019-09-23T08:48:11Z</cp:lastPrinted>
  <dcterms:created xsi:type="dcterms:W3CDTF">2016-11-14T12:26:13Z</dcterms:created>
  <dcterms:modified xsi:type="dcterms:W3CDTF">2019-09-23T08:48:32Z</dcterms:modified>
</cp:coreProperties>
</file>