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2" sheetId="2" r:id="rId1"/>
  </sheets>
  <definedNames>
    <definedName name="_xlnm.Print_Area" localSheetId="0">Table2!$A$1:$M$117</definedName>
  </definedNames>
  <calcPr calcId="152511" calcMode="manual"/>
</workbook>
</file>

<file path=xl/calcChain.xml><?xml version="1.0" encoding="utf-8"?>
<calcChain xmlns="http://schemas.openxmlformats.org/spreadsheetml/2006/main">
  <c r="F114" i="2" l="1"/>
  <c r="G114" i="2" s="1"/>
  <c r="F40" i="2" l="1"/>
  <c r="G40" i="2"/>
  <c r="E40" i="2"/>
  <c r="G41" i="2"/>
  <c r="F51" i="2"/>
  <c r="E51" i="2"/>
  <c r="G52" i="2"/>
  <c r="G51" i="2" s="1"/>
  <c r="P54" i="2" l="1"/>
  <c r="P53" i="2" s="1"/>
  <c r="O54" i="2"/>
  <c r="O53" i="2" s="1"/>
  <c r="G50" i="2" l="1"/>
  <c r="F49" i="2"/>
  <c r="G49" i="2"/>
  <c r="E49" i="2"/>
  <c r="M50" i="2"/>
  <c r="J50" i="2"/>
  <c r="M49" i="2"/>
  <c r="L49" i="2"/>
  <c r="K49" i="2"/>
  <c r="J49" i="2"/>
  <c r="I49" i="2"/>
  <c r="H49" i="2"/>
  <c r="N16" i="2" l="1"/>
  <c r="F82" i="2"/>
  <c r="F107" i="2"/>
  <c r="F112" i="2"/>
  <c r="M85" i="2"/>
  <c r="M84" i="2" s="1"/>
  <c r="J85" i="2"/>
  <c r="J84" i="2" s="1"/>
  <c r="G85" i="2"/>
  <c r="G84" i="2" s="1"/>
  <c r="L84" i="2"/>
  <c r="K84" i="2"/>
  <c r="I84" i="2"/>
  <c r="H84" i="2"/>
  <c r="F84" i="2"/>
  <c r="E84" i="2"/>
  <c r="M67" i="2" l="1"/>
  <c r="M66" i="2" s="1"/>
  <c r="J67" i="2"/>
  <c r="G67" i="2"/>
  <c r="G66" i="2" s="1"/>
  <c r="L66" i="2"/>
  <c r="K66" i="2"/>
  <c r="J66" i="2"/>
  <c r="I66" i="2"/>
  <c r="H66" i="2"/>
  <c r="F66" i="2"/>
  <c r="E66" i="2"/>
  <c r="M116" i="2"/>
  <c r="M115" i="2"/>
  <c r="L115" i="2"/>
  <c r="K115" i="2"/>
  <c r="M114" i="2"/>
  <c r="M113" i="2"/>
  <c r="M112" i="2"/>
  <c r="L111" i="2"/>
  <c r="K111" i="2"/>
  <c r="M110" i="2"/>
  <c r="K109" i="2"/>
  <c r="M109" i="2" s="1"/>
  <c r="M108" i="2"/>
  <c r="M107" i="2"/>
  <c r="M106" i="2"/>
  <c r="L105" i="2"/>
  <c r="K105" i="2"/>
  <c r="M104" i="2"/>
  <c r="M103" i="2"/>
  <c r="L102" i="2"/>
  <c r="K102" i="2"/>
  <c r="M101" i="2"/>
  <c r="L100" i="2"/>
  <c r="K100" i="2"/>
  <c r="M99" i="2"/>
  <c r="L98" i="2"/>
  <c r="K98" i="2"/>
  <c r="M97" i="2"/>
  <c r="L96" i="2"/>
  <c r="K96" i="2"/>
  <c r="M95" i="2"/>
  <c r="M94" i="2"/>
  <c r="M93" i="2"/>
  <c r="M92" i="2"/>
  <c r="M89" i="2"/>
  <c r="L88" i="2"/>
  <c r="L87" i="2" s="1"/>
  <c r="L86" i="2" s="1"/>
  <c r="K88" i="2"/>
  <c r="K87" i="2" s="1"/>
  <c r="K86" i="2" s="1"/>
  <c r="M83" i="2"/>
  <c r="M82" i="2" s="1"/>
  <c r="L82" i="2"/>
  <c r="K82" i="2"/>
  <c r="M81" i="2"/>
  <c r="M80" i="2" s="1"/>
  <c r="L80" i="2"/>
  <c r="K80" i="2"/>
  <c r="K79" i="2" s="1"/>
  <c r="M78" i="2"/>
  <c r="K77" i="2"/>
  <c r="M77" i="2" s="1"/>
  <c r="M76" i="2" s="1"/>
  <c r="M75" i="2" s="1"/>
  <c r="L76" i="2"/>
  <c r="L75" i="2" s="1"/>
  <c r="M73" i="2"/>
  <c r="M72" i="2" s="1"/>
  <c r="M71" i="2" s="1"/>
  <c r="L72" i="2"/>
  <c r="L71" i="2" s="1"/>
  <c r="K72" i="2"/>
  <c r="K71" i="2" s="1"/>
  <c r="M70" i="2"/>
  <c r="M69" i="2" s="1"/>
  <c r="L69" i="2"/>
  <c r="K69" i="2"/>
  <c r="M65" i="2"/>
  <c r="M64" i="2" s="1"/>
  <c r="L64" i="2"/>
  <c r="K64" i="2"/>
  <c r="M63" i="2"/>
  <c r="M62" i="2" s="1"/>
  <c r="M61" i="2" s="1"/>
  <c r="L62" i="2"/>
  <c r="L61" i="2" s="1"/>
  <c r="K62" i="2"/>
  <c r="K61" i="2" s="1"/>
  <c r="M60" i="2"/>
  <c r="M59" i="2" s="1"/>
  <c r="M58" i="2" s="1"/>
  <c r="L59" i="2"/>
  <c r="L58" i="2" s="1"/>
  <c r="K59" i="2"/>
  <c r="K58" i="2" s="1"/>
  <c r="M57" i="2"/>
  <c r="M56" i="2" s="1"/>
  <c r="L56" i="2"/>
  <c r="K56" i="2"/>
  <c r="M55" i="2"/>
  <c r="M54" i="2" s="1"/>
  <c r="L54" i="2"/>
  <c r="K54" i="2"/>
  <c r="M48" i="2"/>
  <c r="M47" i="2" s="1"/>
  <c r="L47" i="2"/>
  <c r="K47" i="2"/>
  <c r="M46" i="2"/>
  <c r="M45" i="2" s="1"/>
  <c r="L45" i="2"/>
  <c r="K45" i="2"/>
  <c r="M44" i="2"/>
  <c r="M43" i="2" s="1"/>
  <c r="L43" i="2"/>
  <c r="K43" i="2"/>
  <c r="M39" i="2"/>
  <c r="M38" i="2" s="1"/>
  <c r="L38" i="2"/>
  <c r="K38" i="2"/>
  <c r="M37" i="2"/>
  <c r="M36" i="2" s="1"/>
  <c r="L36" i="2"/>
  <c r="K36" i="2"/>
  <c r="M35" i="2"/>
  <c r="M34" i="2" s="1"/>
  <c r="L34" i="2"/>
  <c r="K34" i="2"/>
  <c r="M33" i="2"/>
  <c r="K32" i="2"/>
  <c r="M32" i="2" s="1"/>
  <c r="M30" i="2"/>
  <c r="M29" i="2" s="1"/>
  <c r="L29" i="2"/>
  <c r="K29" i="2"/>
  <c r="M28" i="2"/>
  <c r="M27" i="2" s="1"/>
  <c r="M26" i="2" s="1"/>
  <c r="L27" i="2"/>
  <c r="L26" i="2" s="1"/>
  <c r="K27" i="2"/>
  <c r="K26" i="2" s="1"/>
  <c r="M25" i="2"/>
  <c r="M24" i="2"/>
  <c r="L24" i="2"/>
  <c r="K24" i="2"/>
  <c r="M23" i="2"/>
  <c r="M22" i="2"/>
  <c r="L22" i="2"/>
  <c r="K22" i="2"/>
  <c r="M21" i="2"/>
  <c r="M20" i="2"/>
  <c r="K20" i="2"/>
  <c r="J21" i="2"/>
  <c r="H20" i="2"/>
  <c r="J20" i="2" s="1"/>
  <c r="F27" i="2"/>
  <c r="F26" i="2" s="1"/>
  <c r="H27" i="2"/>
  <c r="H26" i="2" s="1"/>
  <c r="I27" i="2"/>
  <c r="I26" i="2" s="1"/>
  <c r="E27" i="2"/>
  <c r="E26" i="2" s="1"/>
  <c r="F29" i="2"/>
  <c r="H29" i="2"/>
  <c r="I29" i="2"/>
  <c r="E29" i="2"/>
  <c r="J30" i="2"/>
  <c r="J29" i="2" s="1"/>
  <c r="J28" i="2"/>
  <c r="J27" i="2" s="1"/>
  <c r="J26" i="2" s="1"/>
  <c r="J25" i="2"/>
  <c r="J24" i="2" s="1"/>
  <c r="I24" i="2"/>
  <c r="H24" i="2"/>
  <c r="J23" i="2"/>
  <c r="J22" i="2" s="1"/>
  <c r="I22" i="2"/>
  <c r="H22" i="2"/>
  <c r="H32" i="2"/>
  <c r="F34" i="2"/>
  <c r="H34" i="2"/>
  <c r="I34" i="2"/>
  <c r="E34" i="2"/>
  <c r="F36" i="2"/>
  <c r="H36" i="2"/>
  <c r="I36" i="2"/>
  <c r="E36" i="2"/>
  <c r="J37" i="2"/>
  <c r="J36" i="2" s="1"/>
  <c r="J35" i="2"/>
  <c r="J34" i="2" s="1"/>
  <c r="J33" i="2"/>
  <c r="J32" i="2"/>
  <c r="F38" i="2"/>
  <c r="H38" i="2"/>
  <c r="I38" i="2"/>
  <c r="E38" i="2"/>
  <c r="J39" i="2"/>
  <c r="J38" i="2" s="1"/>
  <c r="J48" i="2"/>
  <c r="J47" i="2" s="1"/>
  <c r="I47" i="2"/>
  <c r="H47" i="2"/>
  <c r="J46" i="2"/>
  <c r="J45" i="2" s="1"/>
  <c r="I45" i="2"/>
  <c r="H45" i="2"/>
  <c r="J44" i="2"/>
  <c r="J43" i="2" s="1"/>
  <c r="I43" i="2"/>
  <c r="H43" i="2"/>
  <c r="J55" i="2"/>
  <c r="J54" i="2" s="1"/>
  <c r="I54" i="2"/>
  <c r="H54" i="2"/>
  <c r="J57" i="2"/>
  <c r="J56" i="2" s="1"/>
  <c r="I56" i="2"/>
  <c r="H56" i="2"/>
  <c r="J60" i="2"/>
  <c r="J59" i="2" s="1"/>
  <c r="J58" i="2" s="1"/>
  <c r="I59" i="2"/>
  <c r="I58" i="2" s="1"/>
  <c r="H59" i="2"/>
  <c r="H58" i="2" s="1"/>
  <c r="J63" i="2"/>
  <c r="J62" i="2" s="1"/>
  <c r="J61" i="2" s="1"/>
  <c r="I62" i="2"/>
  <c r="I61" i="2" s="1"/>
  <c r="H62" i="2"/>
  <c r="H61" i="2" s="1"/>
  <c r="J65" i="2"/>
  <c r="J64" i="2" s="1"/>
  <c r="I64" i="2"/>
  <c r="H64" i="2"/>
  <c r="J73" i="2"/>
  <c r="J72" i="2" s="1"/>
  <c r="J71" i="2" s="1"/>
  <c r="I72" i="2"/>
  <c r="I71" i="2" s="1"/>
  <c r="H72" i="2"/>
  <c r="H71" i="2" s="1"/>
  <c r="J70" i="2"/>
  <c r="J69" i="2" s="1"/>
  <c r="I69" i="2"/>
  <c r="H69" i="2"/>
  <c r="F77" i="2"/>
  <c r="F76" i="2" s="1"/>
  <c r="F75" i="2" s="1"/>
  <c r="E77" i="2"/>
  <c r="H77" i="2"/>
  <c r="H76" i="2" s="1"/>
  <c r="H75" i="2" s="1"/>
  <c r="J83" i="2"/>
  <c r="J82" i="2" s="1"/>
  <c r="I82" i="2"/>
  <c r="H82" i="2"/>
  <c r="J81" i="2"/>
  <c r="J80" i="2" s="1"/>
  <c r="I80" i="2"/>
  <c r="H80" i="2"/>
  <c r="J78" i="2"/>
  <c r="J77" i="2"/>
  <c r="J76" i="2" s="1"/>
  <c r="J75" i="2" s="1"/>
  <c r="I76" i="2"/>
  <c r="I75" i="2" s="1"/>
  <c r="J89" i="2"/>
  <c r="I88" i="2"/>
  <c r="H88" i="2"/>
  <c r="H87" i="2" s="1"/>
  <c r="H86" i="2" s="1"/>
  <c r="I102" i="2"/>
  <c r="H102" i="2"/>
  <c r="J116" i="2"/>
  <c r="J115" i="2" s="1"/>
  <c r="I115" i="2"/>
  <c r="H115" i="2"/>
  <c r="J114" i="2"/>
  <c r="J113" i="2"/>
  <c r="J112" i="2"/>
  <c r="I111" i="2"/>
  <c r="H111" i="2"/>
  <c r="J110" i="2"/>
  <c r="H109" i="2"/>
  <c r="J109" i="2" s="1"/>
  <c r="J108" i="2"/>
  <c r="J107" i="2"/>
  <c r="J106" i="2"/>
  <c r="I105" i="2"/>
  <c r="H105" i="2"/>
  <c r="J104" i="2"/>
  <c r="J103" i="2"/>
  <c r="J101" i="2"/>
  <c r="I100" i="2"/>
  <c r="H100" i="2"/>
  <c r="J99" i="2"/>
  <c r="I98" i="2"/>
  <c r="H98" i="2"/>
  <c r="J97" i="2"/>
  <c r="I96" i="2"/>
  <c r="H96" i="2"/>
  <c r="J95" i="2"/>
  <c r="J94" i="2"/>
  <c r="J93" i="2"/>
  <c r="J92" i="2"/>
  <c r="G116" i="2"/>
  <c r="G115" i="2" s="1"/>
  <c r="F115" i="2"/>
  <c r="E115" i="2"/>
  <c r="F43" i="2"/>
  <c r="E43" i="2"/>
  <c r="F45" i="2"/>
  <c r="E45" i="2"/>
  <c r="F47" i="2"/>
  <c r="E47" i="2"/>
  <c r="F54" i="2"/>
  <c r="E54" i="2"/>
  <c r="F56" i="2"/>
  <c r="E56" i="2"/>
  <c r="F59" i="2"/>
  <c r="F58" i="2" s="1"/>
  <c r="E59" i="2"/>
  <c r="E58" i="2" s="1"/>
  <c r="F62" i="2"/>
  <c r="F61" i="2" s="1"/>
  <c r="E62" i="2"/>
  <c r="E61" i="2" s="1"/>
  <c r="F64" i="2"/>
  <c r="F69" i="2"/>
  <c r="F72" i="2"/>
  <c r="F71" i="2" s="1"/>
  <c r="E76" i="2"/>
  <c r="E75" i="2" s="1"/>
  <c r="F80" i="2"/>
  <c r="F79" i="2" s="1"/>
  <c r="E80" i="2"/>
  <c r="E82" i="2"/>
  <c r="G25" i="2"/>
  <c r="G24" i="2" s="1"/>
  <c r="F24" i="2"/>
  <c r="F22" i="2"/>
  <c r="E24" i="2"/>
  <c r="G23" i="2"/>
  <c r="G22" i="2" s="1"/>
  <c r="E22" i="2"/>
  <c r="E20" i="2"/>
  <c r="G73" i="2"/>
  <c r="G72" i="2" s="1"/>
  <c r="G71" i="2" s="1"/>
  <c r="E72" i="2"/>
  <c r="E71" i="2" s="1"/>
  <c r="G70" i="2"/>
  <c r="G69" i="2" s="1"/>
  <c r="E69" i="2"/>
  <c r="E64" i="2"/>
  <c r="F88" i="2"/>
  <c r="E105" i="2"/>
  <c r="E109" i="2"/>
  <c r="F111" i="2"/>
  <c r="E111" i="2"/>
  <c r="M79" i="2" l="1"/>
  <c r="J96" i="2"/>
  <c r="L42" i="2"/>
  <c r="J100" i="2"/>
  <c r="L68" i="2"/>
  <c r="L79" i="2"/>
  <c r="L74" i="2" s="1"/>
  <c r="M98" i="2"/>
  <c r="M102" i="2"/>
  <c r="E42" i="2"/>
  <c r="E31" i="2" s="1"/>
  <c r="F42" i="2"/>
  <c r="F31" i="2" s="1"/>
  <c r="G68" i="2"/>
  <c r="E53" i="2"/>
  <c r="I19" i="2"/>
  <c r="K19" i="2"/>
  <c r="K53" i="2"/>
  <c r="E19" i="2"/>
  <c r="F53" i="2"/>
  <c r="J98" i="2"/>
  <c r="J105" i="2"/>
  <c r="J111" i="2"/>
  <c r="F19" i="2"/>
  <c r="L19" i="2"/>
  <c r="M42" i="2"/>
  <c r="M96" i="2"/>
  <c r="K91" i="2"/>
  <c r="K90" i="2" s="1"/>
  <c r="M105" i="2"/>
  <c r="F74" i="2"/>
  <c r="E79" i="2"/>
  <c r="E74" i="2" s="1"/>
  <c r="J102" i="2"/>
  <c r="I79" i="2"/>
  <c r="I74" i="2" s="1"/>
  <c r="H68" i="2"/>
  <c r="H53" i="2"/>
  <c r="I42" i="2"/>
  <c r="I31" i="2" s="1"/>
  <c r="K42" i="2"/>
  <c r="K31" i="2" s="1"/>
  <c r="M31" i="2" s="1"/>
  <c r="M100" i="2"/>
  <c r="M111" i="2"/>
  <c r="F68" i="2"/>
  <c r="I53" i="2"/>
  <c r="L53" i="2"/>
  <c r="J19" i="2"/>
  <c r="J53" i="2"/>
  <c r="M19" i="2"/>
  <c r="M53" i="2"/>
  <c r="K68" i="2"/>
  <c r="M74" i="2"/>
  <c r="M68" i="2"/>
  <c r="M88" i="2"/>
  <c r="M87" i="2" s="1"/>
  <c r="M86" i="2" s="1"/>
  <c r="L91" i="2"/>
  <c r="L90" i="2" s="1"/>
  <c r="K76" i="2"/>
  <c r="K75" i="2" s="1"/>
  <c r="K74" i="2" s="1"/>
  <c r="H19" i="2"/>
  <c r="H42" i="2"/>
  <c r="H31" i="2" s="1"/>
  <c r="J42" i="2"/>
  <c r="J68" i="2"/>
  <c r="I68" i="2"/>
  <c r="J79" i="2"/>
  <c r="J74" i="2" s="1"/>
  <c r="H79" i="2"/>
  <c r="H74" i="2" s="1"/>
  <c r="J88" i="2"/>
  <c r="J87" i="2" s="1"/>
  <c r="J86" i="2" s="1"/>
  <c r="I87" i="2"/>
  <c r="I86" i="2" s="1"/>
  <c r="I91" i="2"/>
  <c r="I90" i="2" s="1"/>
  <c r="H91" i="2"/>
  <c r="H90" i="2" s="1"/>
  <c r="E68" i="2"/>
  <c r="E88" i="2"/>
  <c r="G88" i="2" s="1"/>
  <c r="E98" i="2"/>
  <c r="E100" i="2"/>
  <c r="E18" i="2" l="1"/>
  <c r="J31" i="2"/>
  <c r="J18" i="2" s="1"/>
  <c r="F18" i="2"/>
  <c r="M91" i="2"/>
  <c r="M90" i="2" s="1"/>
  <c r="K18" i="2"/>
  <c r="K17" i="2" s="1"/>
  <c r="K16" i="2" s="1"/>
  <c r="J91" i="2"/>
  <c r="J90" i="2" s="1"/>
  <c r="L18" i="2"/>
  <c r="H18" i="2"/>
  <c r="H17" i="2" s="1"/>
  <c r="H16" i="2" s="1"/>
  <c r="J16" i="2" s="1"/>
  <c r="I18" i="2"/>
  <c r="I17" i="2" s="1"/>
  <c r="I16" i="2" s="1"/>
  <c r="M18" i="2"/>
  <c r="L17" i="2"/>
  <c r="L16" i="2" s="1"/>
  <c r="E87" i="2"/>
  <c r="E86" i="2" s="1"/>
  <c r="G113" i="2"/>
  <c r="G112" i="2"/>
  <c r="G110" i="2"/>
  <c r="G109" i="2"/>
  <c r="G108" i="2"/>
  <c r="G107" i="2"/>
  <c r="G106" i="2"/>
  <c r="F105" i="2"/>
  <c r="G104" i="2"/>
  <c r="G103" i="2"/>
  <c r="G102" i="2"/>
  <c r="G101" i="2"/>
  <c r="F100" i="2"/>
  <c r="G100" i="2" s="1"/>
  <c r="G99" i="2"/>
  <c r="F98" i="2"/>
  <c r="G98" i="2" s="1"/>
  <c r="G97" i="2"/>
  <c r="F96" i="2"/>
  <c r="E96" i="2"/>
  <c r="G95" i="2"/>
  <c r="G94" i="2"/>
  <c r="G93" i="2"/>
  <c r="G92" i="2"/>
  <c r="G89" i="2"/>
  <c r="G87" i="2"/>
  <c r="G86" i="2" s="1"/>
  <c r="F87" i="2"/>
  <c r="F86" i="2" s="1"/>
  <c r="G83" i="2"/>
  <c r="G82" i="2" s="1"/>
  <c r="G81" i="2"/>
  <c r="G80" i="2" s="1"/>
  <c r="G78" i="2"/>
  <c r="G77" i="2" s="1"/>
  <c r="G76" i="2" s="1"/>
  <c r="G75" i="2" s="1"/>
  <c r="G65" i="2"/>
  <c r="G64" i="2" s="1"/>
  <c r="G63" i="2"/>
  <c r="G62" i="2" s="1"/>
  <c r="G61" i="2" s="1"/>
  <c r="G60" i="2"/>
  <c r="G59" i="2" s="1"/>
  <c r="G58" i="2" s="1"/>
  <c r="G57" i="2"/>
  <c r="G56" i="2" s="1"/>
  <c r="G55" i="2"/>
  <c r="G54" i="2" s="1"/>
  <c r="G48" i="2"/>
  <c r="G47" i="2" s="1"/>
  <c r="G46" i="2"/>
  <c r="G45" i="2" s="1"/>
  <c r="G44" i="2"/>
  <c r="G43" i="2" s="1"/>
  <c r="G39" i="2"/>
  <c r="G38" i="2" s="1"/>
  <c r="G37" i="2"/>
  <c r="G36" i="2" s="1"/>
  <c r="G35" i="2"/>
  <c r="G34" i="2" s="1"/>
  <c r="G33" i="2"/>
  <c r="G32" i="2"/>
  <c r="G30" i="2"/>
  <c r="G29" i="2" s="1"/>
  <c r="G28" i="2"/>
  <c r="G27" i="2" s="1"/>
  <c r="G26" i="2" s="1"/>
  <c r="G21" i="2"/>
  <c r="G20" i="2"/>
  <c r="M17" i="2" l="1"/>
  <c r="G31" i="2"/>
  <c r="J17" i="2"/>
  <c r="G19" i="2"/>
  <c r="G42" i="2"/>
  <c r="G79" i="2"/>
  <c r="G74" i="2" s="1"/>
  <c r="G53" i="2"/>
  <c r="M16" i="2"/>
  <c r="F91" i="2"/>
  <c r="F90" i="2" s="1"/>
  <c r="F17" i="2" s="1"/>
  <c r="F16" i="2" s="1"/>
  <c r="G111" i="2"/>
  <c r="G96" i="2"/>
  <c r="E91" i="2"/>
  <c r="E90" i="2" s="1"/>
  <c r="E17" i="2" s="1"/>
  <c r="E16" i="2" s="1"/>
  <c r="G105" i="2"/>
  <c r="G18" i="2" l="1"/>
  <c r="G91" i="2"/>
  <c r="G90" i="2" s="1"/>
  <c r="G17" i="2" s="1"/>
  <c r="G16" i="2"/>
</calcChain>
</file>

<file path=xl/sharedStrings.xml><?xml version="1.0" encoding="utf-8"?>
<sst xmlns="http://schemas.openxmlformats.org/spreadsheetml/2006/main" count="428" uniqueCount="153">
  <si>
    <t/>
  </si>
  <si>
    <t>ВЕДОМСТВЕННАЯ СТРУКТУРА РАСХОДОВ
БЮДЖЕТА ГОРОДСКОГО ПОСЕЛЕНИЯ "ЕМВА"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</si>
  <si>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</si>
  <si>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</si>
  <si>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</si>
  <si>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</si>
  <si>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</si>
  <si>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</si>
  <si>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</si>
  <si>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</si>
  <si>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</si>
  <si>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</si>
  <si>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</si>
  <si>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</si>
  <si>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</si>
  <si>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</si>
  <si>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</si>
  <si>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</si>
  <si>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</si>
  <si>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</si>
  <si>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</si>
  <si>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</si>
  <si>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</si>
  <si>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</si>
  <si>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</si>
  <si>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</si>
  <si>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</si>
  <si>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</si>
  <si>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</si>
  <si>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</si>
  <si>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</si>
  <si>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</si>
  <si>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</si>
  <si>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</si>
  <si>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</si>
  <si>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</si>
  <si>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</si>
  <si>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</si>
  <si>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</si>
  <si>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</si>
  <si>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</si>
  <si>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</si>
  <si>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</si>
  <si>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</si>
  <si>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</si>
  <si>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</si>
  <si>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</si>
  <si>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</si>
  <si>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</si>
  <si>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</si>
  <si>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</si>
  <si>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</si>
  <si>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</si>
  <si>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</si>
  <si>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</si>
  <si>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</si>
  <si>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</si>
  <si>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</si>
  <si>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</si>
  <si>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</si>
  <si>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</si>
  <si>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</si>
  <si>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</si>
  <si>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</si>
  <si>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</si>
  <si>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</si>
  <si>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</si>
  <si>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</si>
  <si>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</si>
  <si>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</si>
  <si>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</si>
  <si>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Формирование комфортной городской среды</t>
  </si>
  <si>
    <t>32 1 1А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</si>
  <si>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</si>
  <si>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</si>
  <si>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</si>
  <si>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</si>
  <si>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</si>
  <si>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</si>
  <si>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</si>
  <si>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</si>
  <si>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</si>
  <si>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</si>
  <si>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</si>
  <si>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</si>
  <si>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</si>
  <si>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</si>
  <si>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</si>
  <si>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</si>
  <si>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</si>
  <si>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</si>
  <si>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</si>
  <si>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</si>
  <si>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</si>
  <si>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</si>
  <si>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</si>
  <si>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</si>
  <si>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</si>
  <si>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</si>
  <si>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</si>
  <si>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</si>
  <si>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</si>
  <si>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</si>
  <si>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</si>
  <si>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</si>
  <si>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</si>
  <si>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</si>
  <si>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</si>
  <si>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2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</si>
  <si>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</si>
  <si>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</si>
  <si>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</si>
  <si>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</si>
  <si>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</si>
  <si>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</si>
  <si>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</si>
  <si>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</si>
  <si>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</si>
  <si>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</si>
  <si>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</si>
  <si>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</si>
  <si>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</si>
  <si>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</si>
  <si>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Изменения</t>
  </si>
  <si>
    <t>Расходы на подготовку и проведение выборов</t>
  </si>
  <si>
    <t>99 9 00 64588</t>
  </si>
  <si>
    <t>Реализация мероприятий по учету и управлению объектами муниципальной собственности</t>
  </si>
  <si>
    <t>99 9 00 64587</t>
  </si>
  <si>
    <t>99 9 00 64512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</si>
  <si>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</si>
  <si>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1 I5 55272</t>
  </si>
  <si>
    <t>Подпрограмма "Развитие малого и среднего предпринимательства"</t>
  </si>
  <si>
    <t>46 0 00 00000</t>
  </si>
  <si>
    <t>46 1 00 00000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</si>
  <si>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</si>
  <si>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от 20.12.2019 г.  №II-35/171</t>
  </si>
  <si>
    <t>2021 год</t>
  </si>
  <si>
    <t>2022 год</t>
  </si>
  <si>
    <t>21-100 (благоуст. Террит.)</t>
  </si>
  <si>
    <t>24 3 R1 S2110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</si>
  <si>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</si>
  <si>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22-100 (благоуст. Террит.)</t>
  </si>
  <si>
    <t>20-400 (благоуст. Террит.)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</si>
  <si>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</si>
  <si>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</si>
  <si>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</si>
  <si>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</si>
  <si>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</si>
  <si>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</si>
  <si>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</si>
  <si>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".</t>
  </si>
  <si>
    <t>"Приложение № 2</t>
  </si>
  <si>
    <t>от 12.03.2020 г.  № II-37/183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</si>
</sst>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7" fillId="0" borderId="0" xfId="0" applyNumberFormat="1" applyFont="1" applyAlignment="1"/>
    <xf numFmtId="164" fontId="0" fillId="0" borderId="0" xfId="0" applyNumberFormat="1" applyFont="1" applyFill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tabSelected="1" zoomScaleNormal="100" zoomScaleSheetLayoutView="115" workbookViewId="0">
      <selection activeCell="A11" sqref="A11:M11"/>
    </sheetView>
  </sheetViews>
  <sheetFormatPr defaultRowHeight="12.75" x14ac:dyDescent="0.2"/>
  <cols>
    <col min="1" max="1" width="59.6640625"/>
    <col min="2" max="2" width="7.6640625"/>
    <col min="3" max="3" width="16.5" customWidth="1"/>
    <col min="4" max="4" width="7"/>
    <col min="5" max="6" width="15.83203125" style="23" hidden="1" customWidth="1"/>
    <col min="7" max="7" width="15.83203125" customWidth="1"/>
    <col min="8" max="9" width="15.83203125" style="23" hidden="1" customWidth="1"/>
    <col min="10" max="10" width="15.83203125" customWidth="1"/>
    <col min="11" max="12" width="15.83203125" style="23" hidden="1" customWidth="1"/>
    <col min="13" max="13" width="15.83203125" customWidth="1"/>
    <col min="14" max="14" width="11.5" customWidth="1"/>
    <col min="16" max="16" width="12.1640625" customWidth="1"/>
  </cols>
  <sheetData>
    <row r="1" spans="1:14" ht="15.75" x14ac:dyDescent="0.25">
      <c r="G1" s="5"/>
      <c r="J1" s="5"/>
      <c r="M1" s="5" t="s">
        <v>108</v>
      </c>
    </row>
    <row r="2" spans="1:14" ht="15.75" x14ac:dyDescent="0.25">
      <c r="G2" s="5"/>
      <c r="J2" s="5"/>
      <c r="M2" s="5" t="s">
        <v>117</v>
      </c>
    </row>
    <row r="3" spans="1:14" ht="15.75" x14ac:dyDescent="0.25">
      <c r="G3" s="5"/>
      <c r="J3" s="5"/>
      <c r="M3" s="5" t="s">
        <v>107</v>
      </c>
    </row>
    <row r="4" spans="1:14" ht="15.75" x14ac:dyDescent="0.25">
      <c r="G4" s="5"/>
      <c r="J4" s="5"/>
      <c r="M4" s="5" t="s">
        <v>152</v>
      </c>
    </row>
    <row r="5" spans="1:14" ht="15.75" x14ac:dyDescent="0.25">
      <c r="G5" s="5"/>
      <c r="J5" s="5"/>
      <c r="M5" s="5"/>
    </row>
    <row r="6" spans="1:14" s="6" customFormat="1" ht="19.5" customHeight="1" x14ac:dyDescent="0.25">
      <c r="A6" s="5"/>
      <c r="B6" s="5"/>
      <c r="C6" s="5"/>
      <c r="D6" s="5"/>
      <c r="E6" s="31"/>
      <c r="F6" s="24"/>
      <c r="G6" s="5"/>
      <c r="H6" s="24"/>
      <c r="I6" s="24"/>
      <c r="J6" s="5"/>
      <c r="K6" s="24"/>
      <c r="L6" s="24"/>
      <c r="M6" s="5" t="s">
        <v>151</v>
      </c>
    </row>
    <row r="7" spans="1:14" s="6" customFormat="1" ht="15.75" x14ac:dyDescent="0.25">
      <c r="A7" s="5"/>
      <c r="B7" s="5"/>
      <c r="C7" s="5"/>
      <c r="D7" s="5"/>
      <c r="E7" s="31"/>
      <c r="F7" s="24"/>
      <c r="G7" s="5"/>
      <c r="H7" s="24"/>
      <c r="I7" s="24"/>
      <c r="J7" s="5"/>
      <c r="K7" s="24"/>
      <c r="L7" s="24"/>
      <c r="M7" s="5" t="s">
        <v>117</v>
      </c>
    </row>
    <row r="8" spans="1:14" s="6" customFormat="1" ht="19.5" customHeight="1" x14ac:dyDescent="0.25">
      <c r="A8" s="5"/>
      <c r="B8" s="5"/>
      <c r="C8" s="5"/>
      <c r="D8" s="5"/>
      <c r="E8" s="24"/>
      <c r="F8" s="24"/>
      <c r="G8" s="5"/>
      <c r="H8" s="24"/>
      <c r="I8" s="24"/>
      <c r="J8" s="5"/>
      <c r="K8" s="24"/>
      <c r="L8" s="24"/>
      <c r="M8" s="5" t="s">
        <v>107</v>
      </c>
    </row>
    <row r="9" spans="1:14" s="6" customFormat="1" ht="19.5" customHeight="1" x14ac:dyDescent="0.25">
      <c r="A9" s="5"/>
      <c r="B9" s="5"/>
      <c r="C9" s="5"/>
      <c r="D9" s="5"/>
      <c r="E9" s="24"/>
      <c r="F9" s="24"/>
      <c r="G9" s="5"/>
      <c r="H9" s="24"/>
      <c r="I9" s="24"/>
      <c r="J9" s="5"/>
      <c r="K9" s="24"/>
      <c r="L9" s="24"/>
      <c r="M9" s="5" t="s">
        <v>135</v>
      </c>
    </row>
    <row r="10" spans="1:14" x14ac:dyDescent="0.2">
      <c r="A10" t="s">
        <v>0</v>
      </c>
    </row>
    <row r="11" spans="1:14" ht="60" customHeight="1" x14ac:dyDescent="0.2">
      <c r="A11" s="35" t="s">
        <v>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</row>
    <row r="12" spans="1:14" ht="1.5" customHeight="1" x14ac:dyDescent="0.2">
      <c r="A12" s="35" t="s">
        <v>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4" ht="17.45" customHeight="1" x14ac:dyDescent="0.2">
      <c r="A13" s="36" t="s">
        <v>2</v>
      </c>
      <c r="B13" s="36" t="s">
        <v>3</v>
      </c>
      <c r="C13" s="36" t="s">
        <v>4</v>
      </c>
      <c r="D13" s="36" t="s">
        <v>5</v>
      </c>
      <c r="E13" s="36" t="s">
        <v>6</v>
      </c>
      <c r="F13" s="36"/>
      <c r="G13" s="36"/>
      <c r="H13" s="36" t="s">
        <v>6</v>
      </c>
      <c r="I13" s="36"/>
      <c r="J13" s="36"/>
      <c r="K13" s="36" t="s">
        <v>6</v>
      </c>
      <c r="L13" s="36"/>
      <c r="M13" s="36"/>
    </row>
    <row r="14" spans="1:14" ht="39" x14ac:dyDescent="0.2">
      <c r="A14" s="36" t="s">
        <v>0</v>
      </c>
      <c r="B14" s="36" t="s">
        <v>0</v>
      </c>
      <c r="C14" s="36" t="s">
        <v>0</v>
      </c>
      <c r="D14" s="36" t="s">
        <v>0</v>
      </c>
      <c r="E14" s="25" t="s">
        <v>7</v>
      </c>
      <c r="F14" s="25" t="s">
        <v>123</v>
      </c>
      <c r="G14" s="22" t="s">
        <v>7</v>
      </c>
      <c r="H14" s="25" t="s">
        <v>136</v>
      </c>
      <c r="I14" s="25" t="s">
        <v>123</v>
      </c>
      <c r="J14" s="30" t="s">
        <v>136</v>
      </c>
      <c r="K14" s="25" t="s">
        <v>137</v>
      </c>
      <c r="L14" s="25" t="s">
        <v>123</v>
      </c>
      <c r="M14" s="30" t="s">
        <v>137</v>
      </c>
    </row>
    <row r="15" spans="1:14" ht="15.75" x14ac:dyDescent="0.2">
      <c r="A15" s="1" t="s">
        <v>8</v>
      </c>
      <c r="B15" s="1" t="s">
        <v>9</v>
      </c>
      <c r="C15" s="1" t="s">
        <v>10</v>
      </c>
      <c r="D15" s="1" t="s">
        <v>11</v>
      </c>
      <c r="E15" s="26" t="s">
        <v>12</v>
      </c>
      <c r="F15" s="26" t="s">
        <v>13</v>
      </c>
      <c r="G15" s="1" t="s">
        <v>14</v>
      </c>
      <c r="H15" s="26" t="s">
        <v>12</v>
      </c>
      <c r="I15" s="26" t="s">
        <v>13</v>
      </c>
      <c r="J15" s="1" t="s">
        <v>14</v>
      </c>
      <c r="K15" s="26" t="s">
        <v>12</v>
      </c>
      <c r="L15" s="26" t="s">
        <v>13</v>
      </c>
      <c r="M15" s="1" t="s">
        <v>14</v>
      </c>
    </row>
    <row r="16" spans="1:14" ht="15.75" x14ac:dyDescent="0.2">
      <c r="A16" s="7" t="s">
        <v>15</v>
      </c>
      <c r="B16" s="2" t="s">
        <v>0</v>
      </c>
      <c r="C16" s="2" t="s">
        <v>0</v>
      </c>
      <c r="D16" s="2" t="s">
        <v>0</v>
      </c>
      <c r="E16" s="27">
        <f>E17</f>
        <v>118928.19086</v>
      </c>
      <c r="F16" s="27">
        <f>F17</f>
        <v>9610.8329999999987</v>
      </c>
      <c r="G16" s="14">
        <f>E16+F16</f>
        <v>128539.02386</v>
      </c>
      <c r="H16" s="27">
        <f>H17</f>
        <v>50929.206999999995</v>
      </c>
      <c r="I16" s="27">
        <f>I17</f>
        <v>-101.547</v>
      </c>
      <c r="J16" s="14">
        <f>H16+I16</f>
        <v>50827.659999999996</v>
      </c>
      <c r="K16" s="27">
        <f>K17</f>
        <v>46925.959000000003</v>
      </c>
      <c r="L16" s="27">
        <f>L17</f>
        <v>37.058</v>
      </c>
      <c r="M16" s="14">
        <f>K16+L16</f>
        <v>46963.017</v>
      </c>
      <c r="N16">
        <f>2850+44.2+320+10+516.138+18+422+151.8</f>
        <v>4332.1379999999999</v>
      </c>
    </row>
    <row r="17" spans="1:13" ht="25.5" x14ac:dyDescent="0.2">
      <c r="A17" s="8" t="s">
        <v>16</v>
      </c>
      <c r="B17" s="9" t="s">
        <v>17</v>
      </c>
      <c r="C17" s="4" t="s">
        <v>0</v>
      </c>
      <c r="D17" s="4" t="s">
        <v>0</v>
      </c>
      <c r="E17" s="27">
        <f t="shared" ref="E17:M17" si="0">E18+E68+E74+E86+E90</f>
        <v>118928.19086</v>
      </c>
      <c r="F17" s="27">
        <f t="shared" si="0"/>
        <v>9610.8329999999987</v>
      </c>
      <c r="G17" s="27">
        <f>G18+G68+G74+G86+G90</f>
        <v>128539.02385999999</v>
      </c>
      <c r="H17" s="27">
        <f t="shared" si="0"/>
        <v>50929.206999999995</v>
      </c>
      <c r="I17" s="27">
        <f t="shared" si="0"/>
        <v>-101.547</v>
      </c>
      <c r="J17" s="27">
        <f t="shared" si="0"/>
        <v>50827.66</v>
      </c>
      <c r="K17" s="27">
        <f t="shared" si="0"/>
        <v>46925.959000000003</v>
      </c>
      <c r="L17" s="27">
        <f t="shared" si="0"/>
        <v>37.058</v>
      </c>
      <c r="M17" s="27">
        <f t="shared" si="0"/>
        <v>46963.017000000007</v>
      </c>
    </row>
    <row r="18" spans="1:13" ht="38.25" x14ac:dyDescent="0.2">
      <c r="A18" s="10" t="s">
        <v>18</v>
      </c>
      <c r="B18" s="11" t="s">
        <v>17</v>
      </c>
      <c r="C18" s="11" t="s">
        <v>19</v>
      </c>
      <c r="D18" s="1" t="s">
        <v>0</v>
      </c>
      <c r="E18" s="27">
        <f t="shared" ref="E18:M18" si="1">E19+E31+E53</f>
        <v>49913.437659999996</v>
      </c>
      <c r="F18" s="27">
        <f t="shared" si="1"/>
        <v>6114.8329999999996</v>
      </c>
      <c r="G18" s="27">
        <f t="shared" si="1"/>
        <v>56028.270659999995</v>
      </c>
      <c r="H18" s="27">
        <f t="shared" si="1"/>
        <v>8251.2489999999998</v>
      </c>
      <c r="I18" s="27">
        <f t="shared" si="1"/>
        <v>-101.547</v>
      </c>
      <c r="J18" s="27">
        <f t="shared" si="1"/>
        <v>8149.7020000000002</v>
      </c>
      <c r="K18" s="27">
        <f t="shared" si="1"/>
        <v>8251.2489999999998</v>
      </c>
      <c r="L18" s="27">
        <f t="shared" si="1"/>
        <v>37.058</v>
      </c>
      <c r="M18" s="27">
        <f t="shared" si="1"/>
        <v>8288.3070000000007</v>
      </c>
    </row>
    <row r="19" spans="1:13" ht="25.5" x14ac:dyDescent="0.2">
      <c r="A19" s="10" t="s">
        <v>20</v>
      </c>
      <c r="B19" s="11" t="s">
        <v>17</v>
      </c>
      <c r="C19" s="11" t="s">
        <v>21</v>
      </c>
      <c r="D19" s="1" t="s">
        <v>0</v>
      </c>
      <c r="E19" s="27">
        <f>E20+E22+E24+E26+E29</f>
        <v>2500</v>
      </c>
      <c r="F19" s="27">
        <f t="shared" ref="F19:G19" si="2">F20+F22+F24+F26+F29</f>
        <v>0</v>
      </c>
      <c r="G19" s="27">
        <f t="shared" si="2"/>
        <v>2500</v>
      </c>
      <c r="H19" s="27">
        <f>H20+H22+H24+H26+H29</f>
        <v>250</v>
      </c>
      <c r="I19" s="27">
        <f t="shared" ref="I19" si="3">I20+I22+I24+I26+I29</f>
        <v>0</v>
      </c>
      <c r="J19" s="27">
        <f t="shared" ref="J19" si="4">J20+J22+J24+J26+J29</f>
        <v>250</v>
      </c>
      <c r="K19" s="27">
        <f>K20+K22+K24+K26+K29</f>
        <v>250</v>
      </c>
      <c r="L19" s="27">
        <f t="shared" ref="L19" si="5">L20+L22+L24+L26+L29</f>
        <v>0</v>
      </c>
      <c r="M19" s="27">
        <f t="shared" ref="M19" si="6">M20+M22+M24+M26+M29</f>
        <v>250</v>
      </c>
    </row>
    <row r="20" spans="1:13" ht="15.75" x14ac:dyDescent="0.2">
      <c r="A20" s="10" t="s">
        <v>22</v>
      </c>
      <c r="B20" s="11" t="s">
        <v>17</v>
      </c>
      <c r="C20" s="11" t="s">
        <v>23</v>
      </c>
      <c r="D20" s="1" t="s">
        <v>0</v>
      </c>
      <c r="E20" s="27">
        <f>E21</f>
        <v>50</v>
      </c>
      <c r="F20" s="27">
        <v>0</v>
      </c>
      <c r="G20" s="14">
        <f t="shared" ref="G20:G83" si="7">E20+F20</f>
        <v>50</v>
      </c>
      <c r="H20" s="27">
        <f>H21</f>
        <v>0</v>
      </c>
      <c r="I20" s="27">
        <v>0</v>
      </c>
      <c r="J20" s="14">
        <f t="shared" ref="J20:J21" si="8">H20+I20</f>
        <v>0</v>
      </c>
      <c r="K20" s="27">
        <f>K21</f>
        <v>0</v>
      </c>
      <c r="L20" s="27">
        <v>0</v>
      </c>
      <c r="M20" s="14">
        <f t="shared" ref="M20:M21" si="9">K20+L20</f>
        <v>0</v>
      </c>
    </row>
    <row r="21" spans="1:13" ht="25.5" x14ac:dyDescent="0.2">
      <c r="A21" s="12" t="s">
        <v>24</v>
      </c>
      <c r="B21" s="13" t="s">
        <v>17</v>
      </c>
      <c r="C21" s="13" t="s">
        <v>23</v>
      </c>
      <c r="D21" s="13" t="s">
        <v>25</v>
      </c>
      <c r="E21" s="29">
        <v>50</v>
      </c>
      <c r="F21" s="27">
        <v>0</v>
      </c>
      <c r="G21" s="14">
        <f t="shared" si="7"/>
        <v>50</v>
      </c>
      <c r="H21" s="29">
        <v>0</v>
      </c>
      <c r="I21" s="27">
        <v>0</v>
      </c>
      <c r="J21" s="14">
        <f t="shared" si="8"/>
        <v>0</v>
      </c>
      <c r="K21" s="29">
        <v>0</v>
      </c>
      <c r="L21" s="27">
        <v>0</v>
      </c>
      <c r="M21" s="14">
        <f t="shared" si="9"/>
        <v>0</v>
      </c>
    </row>
    <row r="22" spans="1:13" ht="25.5" x14ac:dyDescent="0.2">
      <c r="A22" s="10" t="s">
        <v>26</v>
      </c>
      <c r="B22" s="11" t="s">
        <v>17</v>
      </c>
      <c r="C22" s="11" t="s">
        <v>27</v>
      </c>
      <c r="D22" s="1" t="s">
        <v>0</v>
      </c>
      <c r="E22" s="27">
        <f>E23</f>
        <v>1000</v>
      </c>
      <c r="F22" s="27">
        <f t="shared" ref="F22:G22" si="10">F23</f>
        <v>0</v>
      </c>
      <c r="G22" s="27">
        <f t="shared" si="10"/>
        <v>1000</v>
      </c>
      <c r="H22" s="27">
        <f>H23</f>
        <v>200</v>
      </c>
      <c r="I22" s="27">
        <f t="shared" ref="I22" si="11">I23</f>
        <v>0</v>
      </c>
      <c r="J22" s="27">
        <f t="shared" ref="J22" si="12">J23</f>
        <v>200</v>
      </c>
      <c r="K22" s="27">
        <f>K23</f>
        <v>200</v>
      </c>
      <c r="L22" s="27">
        <f t="shared" ref="L22" si="13">L23</f>
        <v>0</v>
      </c>
      <c r="M22" s="27">
        <f t="shared" ref="M22" si="14">M23</f>
        <v>200</v>
      </c>
    </row>
    <row r="23" spans="1:13" ht="25.5" x14ac:dyDescent="0.2">
      <c r="A23" s="12" t="s">
        <v>24</v>
      </c>
      <c r="B23" s="13" t="s">
        <v>17</v>
      </c>
      <c r="C23" s="13" t="s">
        <v>27</v>
      </c>
      <c r="D23" s="13" t="s">
        <v>25</v>
      </c>
      <c r="E23" s="29">
        <v>1000</v>
      </c>
      <c r="F23" s="27">
        <v>0</v>
      </c>
      <c r="G23" s="14">
        <f>F23+E23</f>
        <v>1000</v>
      </c>
      <c r="H23" s="29">
        <v>200</v>
      </c>
      <c r="I23" s="27">
        <v>0</v>
      </c>
      <c r="J23" s="14">
        <f>I23+H23</f>
        <v>200</v>
      </c>
      <c r="K23" s="29">
        <v>200</v>
      </c>
      <c r="L23" s="27">
        <v>0</v>
      </c>
      <c r="M23" s="14">
        <f>L23+K23</f>
        <v>200</v>
      </c>
    </row>
    <row r="24" spans="1:13" ht="25.5" x14ac:dyDescent="0.2">
      <c r="A24" s="10" t="s">
        <v>28</v>
      </c>
      <c r="B24" s="11" t="s">
        <v>17</v>
      </c>
      <c r="C24" s="11" t="s">
        <v>29</v>
      </c>
      <c r="D24" s="1" t="s">
        <v>0</v>
      </c>
      <c r="E24" s="27">
        <f>E25</f>
        <v>1000</v>
      </c>
      <c r="F24" s="27">
        <f t="shared" ref="F24:G24" si="15">F25</f>
        <v>0</v>
      </c>
      <c r="G24" s="27">
        <f t="shared" si="15"/>
        <v>1000</v>
      </c>
      <c r="H24" s="27">
        <f>H25</f>
        <v>0</v>
      </c>
      <c r="I24" s="27">
        <f t="shared" ref="I24" si="16">I25</f>
        <v>0</v>
      </c>
      <c r="J24" s="27">
        <f t="shared" ref="J24" si="17">J25</f>
        <v>0</v>
      </c>
      <c r="K24" s="27">
        <f>K25</f>
        <v>0</v>
      </c>
      <c r="L24" s="27">
        <f t="shared" ref="L24" si="18">L25</f>
        <v>0</v>
      </c>
      <c r="M24" s="27">
        <f t="shared" ref="M24" si="19">M25</f>
        <v>0</v>
      </c>
    </row>
    <row r="25" spans="1:13" ht="25.5" x14ac:dyDescent="0.2">
      <c r="A25" s="12" t="s">
        <v>24</v>
      </c>
      <c r="B25" s="13" t="s">
        <v>17</v>
      </c>
      <c r="C25" s="13" t="s">
        <v>29</v>
      </c>
      <c r="D25" s="13" t="s">
        <v>25</v>
      </c>
      <c r="E25" s="29">
        <v>1000</v>
      </c>
      <c r="F25" s="27">
        <v>0</v>
      </c>
      <c r="G25" s="14">
        <f>F25+E25</f>
        <v>1000</v>
      </c>
      <c r="H25" s="29">
        <v>0</v>
      </c>
      <c r="I25" s="27">
        <v>0</v>
      </c>
      <c r="J25" s="14">
        <f>I25+H25</f>
        <v>0</v>
      </c>
      <c r="K25" s="29">
        <v>0</v>
      </c>
      <c r="L25" s="27">
        <v>0</v>
      </c>
      <c r="M25" s="14">
        <f>L25+K25</f>
        <v>0</v>
      </c>
    </row>
    <row r="26" spans="1:13" ht="15.75" x14ac:dyDescent="0.2">
      <c r="A26" s="10" t="s">
        <v>118</v>
      </c>
      <c r="B26" s="11" t="s">
        <v>17</v>
      </c>
      <c r="C26" s="11" t="s">
        <v>119</v>
      </c>
      <c r="D26" s="1" t="s">
        <v>0</v>
      </c>
      <c r="E26" s="27">
        <f>E27</f>
        <v>300</v>
      </c>
      <c r="F26" s="27">
        <f t="shared" ref="F26:J27" si="20">F27</f>
        <v>0</v>
      </c>
      <c r="G26" s="27">
        <f t="shared" si="20"/>
        <v>300</v>
      </c>
      <c r="H26" s="27">
        <f t="shared" si="20"/>
        <v>0</v>
      </c>
      <c r="I26" s="27">
        <f t="shared" si="20"/>
        <v>0</v>
      </c>
      <c r="J26" s="27">
        <f t="shared" si="20"/>
        <v>0</v>
      </c>
      <c r="K26" s="27">
        <f t="shared" ref="K26:K27" si="21">K27</f>
        <v>0</v>
      </c>
      <c r="L26" s="27">
        <f t="shared" ref="L26:L27" si="22">L27</f>
        <v>0</v>
      </c>
      <c r="M26" s="27">
        <f t="shared" ref="M26:M27" si="23">M27</f>
        <v>0</v>
      </c>
    </row>
    <row r="27" spans="1:13" ht="15.75" x14ac:dyDescent="0.2">
      <c r="A27" s="4" t="s">
        <v>118</v>
      </c>
      <c r="B27" s="9" t="s">
        <v>17</v>
      </c>
      <c r="C27" s="9" t="s">
        <v>120</v>
      </c>
      <c r="D27" s="3" t="s">
        <v>0</v>
      </c>
      <c r="E27" s="28">
        <f>E28</f>
        <v>300</v>
      </c>
      <c r="F27" s="28">
        <f t="shared" si="20"/>
        <v>0</v>
      </c>
      <c r="G27" s="28">
        <f t="shared" si="20"/>
        <v>300</v>
      </c>
      <c r="H27" s="28">
        <f t="shared" si="20"/>
        <v>0</v>
      </c>
      <c r="I27" s="28">
        <f t="shared" si="20"/>
        <v>0</v>
      </c>
      <c r="J27" s="28">
        <f t="shared" si="20"/>
        <v>0</v>
      </c>
      <c r="K27" s="28">
        <f t="shared" si="21"/>
        <v>0</v>
      </c>
      <c r="L27" s="28">
        <f t="shared" si="22"/>
        <v>0</v>
      </c>
      <c r="M27" s="28">
        <f t="shared" si="23"/>
        <v>0</v>
      </c>
    </row>
    <row r="28" spans="1:13" ht="25.5" x14ac:dyDescent="0.2">
      <c r="A28" s="12" t="s">
        <v>24</v>
      </c>
      <c r="B28" s="13" t="s">
        <v>17</v>
      </c>
      <c r="C28" s="13" t="s">
        <v>120</v>
      </c>
      <c r="D28" s="13" t="s">
        <v>25</v>
      </c>
      <c r="E28" s="29">
        <v>300</v>
      </c>
      <c r="F28" s="27">
        <v>0</v>
      </c>
      <c r="G28" s="14">
        <f t="shared" si="7"/>
        <v>300</v>
      </c>
      <c r="H28" s="29">
        <v>0</v>
      </c>
      <c r="I28" s="27">
        <v>0</v>
      </c>
      <c r="J28" s="14">
        <f t="shared" ref="J28:J30" si="24">H28+I28</f>
        <v>0</v>
      </c>
      <c r="K28" s="29">
        <v>0</v>
      </c>
      <c r="L28" s="27">
        <v>0</v>
      </c>
      <c r="M28" s="14">
        <f t="shared" ref="M28" si="25">K28+L28</f>
        <v>0</v>
      </c>
    </row>
    <row r="29" spans="1:13" ht="25.5" x14ac:dyDescent="0.2">
      <c r="A29" s="10" t="s">
        <v>30</v>
      </c>
      <c r="B29" s="11" t="s">
        <v>17</v>
      </c>
      <c r="C29" s="11" t="s">
        <v>31</v>
      </c>
      <c r="D29" s="1" t="s">
        <v>0</v>
      </c>
      <c r="E29" s="27">
        <f>E30</f>
        <v>150</v>
      </c>
      <c r="F29" s="27">
        <f t="shared" ref="F29:J29" si="26">F30</f>
        <v>0</v>
      </c>
      <c r="G29" s="27">
        <f t="shared" si="26"/>
        <v>150</v>
      </c>
      <c r="H29" s="27">
        <f t="shared" si="26"/>
        <v>50</v>
      </c>
      <c r="I29" s="27">
        <f t="shared" si="26"/>
        <v>0</v>
      </c>
      <c r="J29" s="27">
        <f t="shared" si="26"/>
        <v>50</v>
      </c>
      <c r="K29" s="27">
        <f t="shared" ref="K29" si="27">K30</f>
        <v>50</v>
      </c>
      <c r="L29" s="27">
        <f t="shared" ref="L29" si="28">L30</f>
        <v>0</v>
      </c>
      <c r="M29" s="27">
        <f t="shared" ref="M29" si="29">M30</f>
        <v>50</v>
      </c>
    </row>
    <row r="30" spans="1:13" ht="25.5" x14ac:dyDescent="0.2">
      <c r="A30" s="12" t="s">
        <v>24</v>
      </c>
      <c r="B30" s="13" t="s">
        <v>17</v>
      </c>
      <c r="C30" s="13" t="s">
        <v>31</v>
      </c>
      <c r="D30" s="13" t="s">
        <v>25</v>
      </c>
      <c r="E30" s="29">
        <v>150</v>
      </c>
      <c r="F30" s="27">
        <v>0</v>
      </c>
      <c r="G30" s="14">
        <f t="shared" si="7"/>
        <v>150</v>
      </c>
      <c r="H30" s="29">
        <v>50</v>
      </c>
      <c r="I30" s="27">
        <v>0</v>
      </c>
      <c r="J30" s="14">
        <f t="shared" si="24"/>
        <v>50</v>
      </c>
      <c r="K30" s="29">
        <v>50</v>
      </c>
      <c r="L30" s="27">
        <v>0</v>
      </c>
      <c r="M30" s="14">
        <f t="shared" ref="M30:M33" si="30">K30+L30</f>
        <v>50</v>
      </c>
    </row>
    <row r="31" spans="1:13" ht="51" x14ac:dyDescent="0.2">
      <c r="A31" s="10" t="s">
        <v>32</v>
      </c>
      <c r="B31" s="11" t="s">
        <v>17</v>
      </c>
      <c r="C31" s="11" t="s">
        <v>33</v>
      </c>
      <c r="D31" s="1" t="s">
        <v>0</v>
      </c>
      <c r="E31" s="27">
        <f>E32+E34+E36+E38+E42+E47+E49+E40+E51</f>
        <v>9869.559659999999</v>
      </c>
      <c r="F31" s="27">
        <f t="shared" ref="F31" si="31">F32+F34+F36+F38+F42+F47+F49+F40+F51</f>
        <v>5598.6940000000004</v>
      </c>
      <c r="G31" s="27">
        <f>G32+G34+G36+G38+G42+G47+G49+G40+G51</f>
        <v>15468.253659999998</v>
      </c>
      <c r="H31" s="27">
        <f>H32+H34+H36+H38+H42+H47+H49</f>
        <v>1750</v>
      </c>
      <c r="I31" s="27">
        <f>I32+I34+I36+I38+I42+I47+I49</f>
        <v>0</v>
      </c>
      <c r="J31" s="14">
        <f t="shared" ref="J31" si="32">H31+I31</f>
        <v>1750</v>
      </c>
      <c r="K31" s="27">
        <f>K32+K34+K36+K38+K42+K47</f>
        <v>1750</v>
      </c>
      <c r="L31" s="27">
        <v>0</v>
      </c>
      <c r="M31" s="14">
        <f t="shared" si="30"/>
        <v>1750</v>
      </c>
    </row>
    <row r="32" spans="1:13" ht="15.75" x14ac:dyDescent="0.2">
      <c r="A32" s="10" t="s">
        <v>34</v>
      </c>
      <c r="B32" s="11" t="s">
        <v>17</v>
      </c>
      <c r="C32" s="11" t="s">
        <v>35</v>
      </c>
      <c r="D32" s="1" t="s">
        <v>0</v>
      </c>
      <c r="E32" s="27">
        <v>4500</v>
      </c>
      <c r="F32" s="27">
        <v>0</v>
      </c>
      <c r="G32" s="14">
        <f t="shared" si="7"/>
        <v>4500</v>
      </c>
      <c r="H32" s="27">
        <f>H33</f>
        <v>1700</v>
      </c>
      <c r="I32" s="27">
        <v>0</v>
      </c>
      <c r="J32" s="14">
        <f t="shared" ref="J32:J37" si="33">H32+I32</f>
        <v>1700</v>
      </c>
      <c r="K32" s="27">
        <f>K33</f>
        <v>1700</v>
      </c>
      <c r="L32" s="27">
        <v>0</v>
      </c>
      <c r="M32" s="14">
        <f t="shared" si="30"/>
        <v>1700</v>
      </c>
    </row>
    <row r="33" spans="1:13" ht="25.5" x14ac:dyDescent="0.2">
      <c r="A33" s="12" t="s">
        <v>24</v>
      </c>
      <c r="B33" s="13" t="s">
        <v>17</v>
      </c>
      <c r="C33" s="13" t="s">
        <v>35</v>
      </c>
      <c r="D33" s="13" t="s">
        <v>25</v>
      </c>
      <c r="E33" s="29">
        <v>4500</v>
      </c>
      <c r="F33" s="27">
        <v>0</v>
      </c>
      <c r="G33" s="14">
        <f t="shared" si="7"/>
        <v>4500</v>
      </c>
      <c r="H33" s="29">
        <v>1700</v>
      </c>
      <c r="I33" s="27">
        <v>0</v>
      </c>
      <c r="J33" s="14">
        <f t="shared" si="33"/>
        <v>1700</v>
      </c>
      <c r="K33" s="29">
        <v>1700</v>
      </c>
      <c r="L33" s="27">
        <v>0</v>
      </c>
      <c r="M33" s="14">
        <f t="shared" si="30"/>
        <v>1700</v>
      </c>
    </row>
    <row r="34" spans="1:13" ht="15.75" x14ac:dyDescent="0.2">
      <c r="A34" s="10" t="s">
        <v>36</v>
      </c>
      <c r="B34" s="11" t="s">
        <v>17</v>
      </c>
      <c r="C34" s="11" t="s">
        <v>37</v>
      </c>
      <c r="D34" s="1" t="s">
        <v>0</v>
      </c>
      <c r="E34" s="27">
        <f>E35</f>
        <v>50</v>
      </c>
      <c r="F34" s="27">
        <f t="shared" ref="F34:J34" si="34">F35</f>
        <v>0</v>
      </c>
      <c r="G34" s="27">
        <f t="shared" si="34"/>
        <v>50</v>
      </c>
      <c r="H34" s="27">
        <f t="shared" si="34"/>
        <v>0</v>
      </c>
      <c r="I34" s="27">
        <f t="shared" si="34"/>
        <v>0</v>
      </c>
      <c r="J34" s="27">
        <f t="shared" si="34"/>
        <v>0</v>
      </c>
      <c r="K34" s="27">
        <f t="shared" ref="K34" si="35">K35</f>
        <v>0</v>
      </c>
      <c r="L34" s="27">
        <f t="shared" ref="L34" si="36">L35</f>
        <v>0</v>
      </c>
      <c r="M34" s="27">
        <f t="shared" ref="M34" si="37">M35</f>
        <v>0</v>
      </c>
    </row>
    <row r="35" spans="1:13" ht="25.5" x14ac:dyDescent="0.2">
      <c r="A35" s="12" t="s">
        <v>24</v>
      </c>
      <c r="B35" s="13" t="s">
        <v>17</v>
      </c>
      <c r="C35" s="13" t="s">
        <v>37</v>
      </c>
      <c r="D35" s="13" t="s">
        <v>25</v>
      </c>
      <c r="E35" s="29">
        <v>50</v>
      </c>
      <c r="F35" s="27">
        <v>0</v>
      </c>
      <c r="G35" s="14">
        <f t="shared" si="7"/>
        <v>50</v>
      </c>
      <c r="H35" s="29">
        <v>0</v>
      </c>
      <c r="I35" s="27">
        <v>0</v>
      </c>
      <c r="J35" s="14">
        <f t="shared" si="33"/>
        <v>0</v>
      </c>
      <c r="K35" s="29">
        <v>0</v>
      </c>
      <c r="L35" s="27">
        <v>0</v>
      </c>
      <c r="M35" s="14">
        <f t="shared" ref="M35" si="38">K35+L35</f>
        <v>0</v>
      </c>
    </row>
    <row r="36" spans="1:13" ht="15.75" x14ac:dyDescent="0.2">
      <c r="A36" s="10" t="s">
        <v>38</v>
      </c>
      <c r="B36" s="11" t="s">
        <v>17</v>
      </c>
      <c r="C36" s="11" t="s">
        <v>39</v>
      </c>
      <c r="D36" s="1" t="s">
        <v>0</v>
      </c>
      <c r="E36" s="27">
        <f>E37</f>
        <v>200</v>
      </c>
      <c r="F36" s="27">
        <f t="shared" ref="F36:J36" si="39">F37</f>
        <v>0</v>
      </c>
      <c r="G36" s="27">
        <f t="shared" si="39"/>
        <v>200</v>
      </c>
      <c r="H36" s="27">
        <f t="shared" si="39"/>
        <v>0</v>
      </c>
      <c r="I36" s="27">
        <f t="shared" si="39"/>
        <v>0</v>
      </c>
      <c r="J36" s="27">
        <f t="shared" si="39"/>
        <v>0</v>
      </c>
      <c r="K36" s="27">
        <f t="shared" ref="K36" si="40">K37</f>
        <v>0</v>
      </c>
      <c r="L36" s="27">
        <f t="shared" ref="L36" si="41">L37</f>
        <v>0</v>
      </c>
      <c r="M36" s="27">
        <f t="shared" ref="M36" si="42">M37</f>
        <v>0</v>
      </c>
    </row>
    <row r="37" spans="1:13" ht="13.5" x14ac:dyDescent="0.2">
      <c r="A37" s="12" t="s">
        <v>40</v>
      </c>
      <c r="B37" s="13" t="s">
        <v>17</v>
      </c>
      <c r="C37" s="13" t="s">
        <v>39</v>
      </c>
      <c r="D37" s="13" t="s">
        <v>41</v>
      </c>
      <c r="E37" s="29">
        <v>200</v>
      </c>
      <c r="F37" s="27">
        <v>0</v>
      </c>
      <c r="G37" s="14">
        <f t="shared" si="7"/>
        <v>200</v>
      </c>
      <c r="H37" s="29">
        <v>0</v>
      </c>
      <c r="I37" s="27">
        <v>0</v>
      </c>
      <c r="J37" s="14">
        <f t="shared" si="33"/>
        <v>0</v>
      </c>
      <c r="K37" s="29">
        <v>0</v>
      </c>
      <c r="L37" s="27">
        <v>0</v>
      </c>
      <c r="M37" s="14">
        <f t="shared" ref="M37" si="43">K37+L37</f>
        <v>0</v>
      </c>
    </row>
    <row r="38" spans="1:13" ht="15.75" x14ac:dyDescent="0.2">
      <c r="A38" s="10" t="s">
        <v>42</v>
      </c>
      <c r="B38" s="11" t="s">
        <v>17</v>
      </c>
      <c r="C38" s="11" t="s">
        <v>43</v>
      </c>
      <c r="D38" s="1" t="s">
        <v>0</v>
      </c>
      <c r="E38" s="27">
        <f>E39</f>
        <v>400</v>
      </c>
      <c r="F38" s="27">
        <f t="shared" ref="F38:J38" si="44">F39</f>
        <v>0</v>
      </c>
      <c r="G38" s="27">
        <f t="shared" si="44"/>
        <v>400</v>
      </c>
      <c r="H38" s="27">
        <f t="shared" si="44"/>
        <v>50</v>
      </c>
      <c r="I38" s="27">
        <f t="shared" si="44"/>
        <v>0</v>
      </c>
      <c r="J38" s="27">
        <f t="shared" si="44"/>
        <v>50</v>
      </c>
      <c r="K38" s="27">
        <f t="shared" ref="K38" si="45">K39</f>
        <v>50</v>
      </c>
      <c r="L38" s="27">
        <f t="shared" ref="L38" si="46">L39</f>
        <v>0</v>
      </c>
      <c r="M38" s="27">
        <f t="shared" ref="M38" si="47">M39</f>
        <v>50</v>
      </c>
    </row>
    <row r="39" spans="1:13" ht="25.5" x14ac:dyDescent="0.2">
      <c r="A39" s="16" t="s">
        <v>24</v>
      </c>
      <c r="B39" s="13" t="s">
        <v>17</v>
      </c>
      <c r="C39" s="13" t="s">
        <v>43</v>
      </c>
      <c r="D39" s="13" t="s">
        <v>25</v>
      </c>
      <c r="E39" s="29">
        <v>400</v>
      </c>
      <c r="F39" s="27">
        <v>0</v>
      </c>
      <c r="G39" s="14">
        <f t="shared" si="7"/>
        <v>400</v>
      </c>
      <c r="H39" s="29">
        <v>50</v>
      </c>
      <c r="I39" s="27">
        <v>0</v>
      </c>
      <c r="J39" s="14">
        <f t="shared" ref="J39" si="48">H39+I39</f>
        <v>50</v>
      </c>
      <c r="K39" s="29">
        <v>50</v>
      </c>
      <c r="L39" s="27">
        <v>0</v>
      </c>
      <c r="M39" s="14">
        <f t="shared" ref="M39" si="49">K39+L39</f>
        <v>50</v>
      </c>
    </row>
    <row r="40" spans="1:13" ht="13.5" x14ac:dyDescent="0.2">
      <c r="A40" s="33" t="s">
        <v>146</v>
      </c>
      <c r="B40" s="20">
        <v>925</v>
      </c>
      <c r="C40" s="20" t="s">
        <v>147</v>
      </c>
      <c r="D40" s="20"/>
      <c r="E40" s="28">
        <f>E41</f>
        <v>0</v>
      </c>
      <c r="F40" s="28">
        <f t="shared" ref="F40:G40" si="50">F41</f>
        <v>320</v>
      </c>
      <c r="G40" s="28">
        <f t="shared" si="50"/>
        <v>320</v>
      </c>
      <c r="H40" s="29"/>
      <c r="I40" s="27"/>
      <c r="J40" s="14">
        <v>0</v>
      </c>
      <c r="K40" s="29"/>
      <c r="L40" s="27"/>
      <c r="M40" s="14">
        <v>0</v>
      </c>
    </row>
    <row r="41" spans="1:13" ht="25.5" x14ac:dyDescent="0.2">
      <c r="A41" s="16" t="s">
        <v>24</v>
      </c>
      <c r="B41" s="17">
        <v>925</v>
      </c>
      <c r="C41" s="17" t="s">
        <v>147</v>
      </c>
      <c r="D41" s="17">
        <v>200</v>
      </c>
      <c r="E41" s="29">
        <v>0</v>
      </c>
      <c r="F41" s="34">
        <v>320</v>
      </c>
      <c r="G41" s="15">
        <f>F41+E41</f>
        <v>320</v>
      </c>
      <c r="H41" s="28"/>
      <c r="I41" s="27"/>
      <c r="J41" s="15">
        <v>0</v>
      </c>
      <c r="K41" s="28"/>
      <c r="L41" s="27"/>
      <c r="M41" s="15">
        <v>0</v>
      </c>
    </row>
    <row r="42" spans="1:13" ht="25.5" x14ac:dyDescent="0.2">
      <c r="A42" s="10" t="s">
        <v>109</v>
      </c>
      <c r="B42" s="11" t="s">
        <v>17</v>
      </c>
      <c r="C42" s="11" t="s">
        <v>110</v>
      </c>
      <c r="D42" s="1" t="s">
        <v>0</v>
      </c>
      <c r="E42" s="27">
        <f>E43+E45</f>
        <v>16</v>
      </c>
      <c r="F42" s="27">
        <f t="shared" ref="F42:G42" si="51">F43+F45</f>
        <v>0</v>
      </c>
      <c r="G42" s="27">
        <f t="shared" si="51"/>
        <v>16</v>
      </c>
      <c r="H42" s="27">
        <f>H43+H45</f>
        <v>0</v>
      </c>
      <c r="I42" s="27">
        <f t="shared" ref="I42" si="52">I43+I45</f>
        <v>0</v>
      </c>
      <c r="J42" s="27">
        <f t="shared" ref="J42" si="53">J43+J45</f>
        <v>0</v>
      </c>
      <c r="K42" s="27">
        <f>K43+K45</f>
        <v>0</v>
      </c>
      <c r="L42" s="27">
        <f t="shared" ref="L42" si="54">L43+L45</f>
        <v>0</v>
      </c>
      <c r="M42" s="27">
        <f t="shared" ref="M42" si="55">M43+M45</f>
        <v>0</v>
      </c>
    </row>
    <row r="43" spans="1:13" ht="25.5" x14ac:dyDescent="0.2">
      <c r="A43" s="4" t="s">
        <v>111</v>
      </c>
      <c r="B43" s="9" t="s">
        <v>17</v>
      </c>
      <c r="C43" s="9" t="s">
        <v>112</v>
      </c>
      <c r="D43" s="3" t="s">
        <v>0</v>
      </c>
      <c r="E43" s="28">
        <f>E44</f>
        <v>15</v>
      </c>
      <c r="F43" s="28">
        <f t="shared" ref="F43:G43" si="56">F44</f>
        <v>0</v>
      </c>
      <c r="G43" s="28">
        <f t="shared" si="56"/>
        <v>15</v>
      </c>
      <c r="H43" s="28">
        <f>H44</f>
        <v>0</v>
      </c>
      <c r="I43" s="28">
        <f t="shared" ref="I43" si="57">I44</f>
        <v>0</v>
      </c>
      <c r="J43" s="28">
        <f t="shared" ref="J43" si="58">J44</f>
        <v>0</v>
      </c>
      <c r="K43" s="28">
        <f>K44</f>
        <v>0</v>
      </c>
      <c r="L43" s="28">
        <f t="shared" ref="L43" si="59">L44</f>
        <v>0</v>
      </c>
      <c r="M43" s="28">
        <f t="shared" ref="M43" si="60">M44</f>
        <v>0</v>
      </c>
    </row>
    <row r="44" spans="1:13" ht="25.5" x14ac:dyDescent="0.2">
      <c r="A44" s="12" t="s">
        <v>24</v>
      </c>
      <c r="B44" s="13" t="s">
        <v>17</v>
      </c>
      <c r="C44" s="13" t="s">
        <v>112</v>
      </c>
      <c r="D44" s="13" t="s">
        <v>25</v>
      </c>
      <c r="E44" s="29">
        <v>15</v>
      </c>
      <c r="F44" s="27">
        <v>0</v>
      </c>
      <c r="G44" s="14">
        <f t="shared" si="7"/>
        <v>15</v>
      </c>
      <c r="H44" s="29">
        <v>0</v>
      </c>
      <c r="I44" s="27">
        <v>0</v>
      </c>
      <c r="J44" s="14">
        <f t="shared" ref="J44" si="61">H44+I44</f>
        <v>0</v>
      </c>
      <c r="K44" s="29">
        <v>0</v>
      </c>
      <c r="L44" s="27">
        <v>0</v>
      </c>
      <c r="M44" s="14">
        <f t="shared" ref="M44" si="62">K44+L44</f>
        <v>0</v>
      </c>
    </row>
    <row r="45" spans="1:13" ht="25.5" x14ac:dyDescent="0.2">
      <c r="A45" s="4" t="s">
        <v>113</v>
      </c>
      <c r="B45" s="9" t="s">
        <v>17</v>
      </c>
      <c r="C45" s="9" t="s">
        <v>114</v>
      </c>
      <c r="D45" s="3" t="s">
        <v>0</v>
      </c>
      <c r="E45" s="28">
        <f>E46</f>
        <v>1</v>
      </c>
      <c r="F45" s="28">
        <f t="shared" ref="F45:G45" si="63">F46</f>
        <v>0</v>
      </c>
      <c r="G45" s="28">
        <f t="shared" si="63"/>
        <v>1</v>
      </c>
      <c r="H45" s="28">
        <f>H46</f>
        <v>0</v>
      </c>
      <c r="I45" s="28">
        <f t="shared" ref="I45" si="64">I46</f>
        <v>0</v>
      </c>
      <c r="J45" s="28">
        <f t="shared" ref="J45" si="65">J46</f>
        <v>0</v>
      </c>
      <c r="K45" s="28">
        <f>K46</f>
        <v>0</v>
      </c>
      <c r="L45" s="28">
        <f t="shared" ref="L45" si="66">L46</f>
        <v>0</v>
      </c>
      <c r="M45" s="28">
        <f t="shared" ref="M45" si="67">M46</f>
        <v>0</v>
      </c>
    </row>
    <row r="46" spans="1:13" ht="25.5" x14ac:dyDescent="0.2">
      <c r="A46" s="12" t="s">
        <v>24</v>
      </c>
      <c r="B46" s="13" t="s">
        <v>17</v>
      </c>
      <c r="C46" s="13" t="s">
        <v>114</v>
      </c>
      <c r="D46" s="13" t="s">
        <v>25</v>
      </c>
      <c r="E46" s="29">
        <v>1</v>
      </c>
      <c r="F46" s="27">
        <v>0</v>
      </c>
      <c r="G46" s="14">
        <f t="shared" si="7"/>
        <v>1</v>
      </c>
      <c r="H46" s="29">
        <v>0</v>
      </c>
      <c r="I46" s="27">
        <v>0</v>
      </c>
      <c r="J46" s="14">
        <f t="shared" ref="J46" si="68">H46+I46</f>
        <v>0</v>
      </c>
      <c r="K46" s="29">
        <v>0</v>
      </c>
      <c r="L46" s="27">
        <v>0</v>
      </c>
      <c r="M46" s="14">
        <f t="shared" ref="M46" si="69">K46+L46</f>
        <v>0</v>
      </c>
    </row>
    <row r="47" spans="1:13" ht="38.25" x14ac:dyDescent="0.2">
      <c r="A47" s="4" t="s">
        <v>115</v>
      </c>
      <c r="B47" s="9" t="s">
        <v>17</v>
      </c>
      <c r="C47" s="9" t="s">
        <v>116</v>
      </c>
      <c r="D47" s="3" t="s">
        <v>0</v>
      </c>
      <c r="E47" s="28">
        <f>E48</f>
        <v>4703.5596599999999</v>
      </c>
      <c r="F47" s="28">
        <f t="shared" ref="F47:G47" si="70">F48</f>
        <v>0</v>
      </c>
      <c r="G47" s="28">
        <f t="shared" si="70"/>
        <v>4703.5596599999999</v>
      </c>
      <c r="H47" s="28">
        <f>H48</f>
        <v>0</v>
      </c>
      <c r="I47" s="28">
        <f t="shared" ref="I47:I49" si="71">I48</f>
        <v>0</v>
      </c>
      <c r="J47" s="28">
        <f t="shared" ref="J47:J49" si="72">J48</f>
        <v>0</v>
      </c>
      <c r="K47" s="28">
        <f>K48</f>
        <v>0</v>
      </c>
      <c r="L47" s="28">
        <f t="shared" ref="L47:L49" si="73">L48</f>
        <v>0</v>
      </c>
      <c r="M47" s="28">
        <f t="shared" ref="M47:M49" si="74">M48</f>
        <v>0</v>
      </c>
    </row>
    <row r="48" spans="1:13" ht="25.5" x14ac:dyDescent="0.2">
      <c r="A48" s="12" t="s">
        <v>24</v>
      </c>
      <c r="B48" s="13" t="s">
        <v>17</v>
      </c>
      <c r="C48" s="13" t="s">
        <v>116</v>
      </c>
      <c r="D48" s="13" t="s">
        <v>25</v>
      </c>
      <c r="E48" s="29">
        <v>4703.5596599999999</v>
      </c>
      <c r="F48" s="27">
        <v>0</v>
      </c>
      <c r="G48" s="14">
        <f t="shared" si="7"/>
        <v>4703.5596599999999</v>
      </c>
      <c r="H48" s="29">
        <v>0</v>
      </c>
      <c r="I48" s="27">
        <v>0</v>
      </c>
      <c r="J48" s="14">
        <f t="shared" ref="J48" si="75">H48+I48</f>
        <v>0</v>
      </c>
      <c r="K48" s="29">
        <v>0</v>
      </c>
      <c r="L48" s="27">
        <v>0</v>
      </c>
      <c r="M48" s="14">
        <f t="shared" ref="M48" si="76">K48+L48</f>
        <v>0</v>
      </c>
    </row>
    <row r="49" spans="1:16" s="21" customFormat="1" ht="51" x14ac:dyDescent="0.2">
      <c r="A49" s="19" t="s">
        <v>144</v>
      </c>
      <c r="B49" s="9" t="s">
        <v>17</v>
      </c>
      <c r="C49" s="20" t="s">
        <v>145</v>
      </c>
      <c r="D49" s="3" t="s">
        <v>0</v>
      </c>
      <c r="E49" s="28">
        <f>E50</f>
        <v>0</v>
      </c>
      <c r="F49" s="28">
        <f t="shared" ref="F49:G49" si="77">F50</f>
        <v>5000</v>
      </c>
      <c r="G49" s="28">
        <f t="shared" si="77"/>
        <v>5000</v>
      </c>
      <c r="H49" s="28">
        <f>H50</f>
        <v>0</v>
      </c>
      <c r="I49" s="28">
        <f t="shared" si="71"/>
        <v>0</v>
      </c>
      <c r="J49" s="28">
        <f t="shared" si="72"/>
        <v>0</v>
      </c>
      <c r="K49" s="28">
        <f>K50</f>
        <v>0</v>
      </c>
      <c r="L49" s="28">
        <f t="shared" si="73"/>
        <v>0</v>
      </c>
      <c r="M49" s="28">
        <f t="shared" si="74"/>
        <v>0</v>
      </c>
    </row>
    <row r="50" spans="1:16" ht="25.5" x14ac:dyDescent="0.2">
      <c r="A50" s="12" t="s">
        <v>24</v>
      </c>
      <c r="B50" s="13" t="s">
        <v>17</v>
      </c>
      <c r="C50" s="17" t="s">
        <v>145</v>
      </c>
      <c r="D50" s="13" t="s">
        <v>25</v>
      </c>
      <c r="E50" s="29">
        <v>0</v>
      </c>
      <c r="F50" s="27">
        <v>5000</v>
      </c>
      <c r="G50" s="14">
        <f>F50+E50</f>
        <v>5000</v>
      </c>
      <c r="H50" s="29">
        <v>0</v>
      </c>
      <c r="I50" s="27">
        <v>0</v>
      </c>
      <c r="J50" s="14">
        <f t="shared" ref="J50" si="78">H50+I50</f>
        <v>0</v>
      </c>
      <c r="K50" s="29">
        <v>0</v>
      </c>
      <c r="L50" s="27">
        <v>0</v>
      </c>
      <c r="M50" s="14">
        <f t="shared" ref="M50" si="79">K50+L50</f>
        <v>0</v>
      </c>
    </row>
    <row r="51" spans="1:16" s="21" customFormat="1" ht="25.5" x14ac:dyDescent="0.2">
      <c r="A51" s="19" t="s">
        <v>148</v>
      </c>
      <c r="B51" s="20">
        <v>925</v>
      </c>
      <c r="C51" s="20" t="s">
        <v>149</v>
      </c>
      <c r="D51" s="20"/>
      <c r="E51" s="28">
        <f>E52</f>
        <v>0</v>
      </c>
      <c r="F51" s="28">
        <f t="shared" ref="F51:G51" si="80">F52</f>
        <v>278.69400000000002</v>
      </c>
      <c r="G51" s="28">
        <f t="shared" si="80"/>
        <v>278.69400000000002</v>
      </c>
      <c r="H51" s="28"/>
      <c r="I51" s="27"/>
      <c r="J51" s="15"/>
      <c r="K51" s="28"/>
      <c r="L51" s="27"/>
      <c r="M51" s="15"/>
    </row>
    <row r="52" spans="1:16" ht="25.5" x14ac:dyDescent="0.2">
      <c r="A52" s="12" t="s">
        <v>24</v>
      </c>
      <c r="B52" s="13">
        <v>925</v>
      </c>
      <c r="C52" s="17" t="s">
        <v>149</v>
      </c>
      <c r="D52" s="13">
        <v>200</v>
      </c>
      <c r="E52" s="29">
        <v>0</v>
      </c>
      <c r="F52" s="27">
        <v>278.69400000000002</v>
      </c>
      <c r="G52" s="14">
        <f>F52+E52</f>
        <v>278.69400000000002</v>
      </c>
      <c r="H52" s="29"/>
      <c r="I52" s="27"/>
      <c r="J52" s="14"/>
      <c r="K52" s="29"/>
      <c r="L52" s="27"/>
      <c r="M52" s="14"/>
    </row>
    <row r="53" spans="1:16" ht="15.75" x14ac:dyDescent="0.2">
      <c r="A53" s="10" t="s">
        <v>44</v>
      </c>
      <c r="B53" s="11" t="s">
        <v>17</v>
      </c>
      <c r="C53" s="11" t="s">
        <v>45</v>
      </c>
      <c r="D53" s="1" t="s">
        <v>0</v>
      </c>
      <c r="E53" s="27">
        <f>E54+E56+E58+E61+E64+E66</f>
        <v>37543.877999999997</v>
      </c>
      <c r="F53" s="27">
        <f t="shared" ref="F53:G53" si="81">F54+F56+F58+F61+F64+F66</f>
        <v>516.13899999999921</v>
      </c>
      <c r="G53" s="27">
        <f t="shared" si="81"/>
        <v>38060.017</v>
      </c>
      <c r="H53" s="27">
        <f>H54+H56+H58+H61+H64</f>
        <v>6251.2489999999998</v>
      </c>
      <c r="I53" s="27">
        <f t="shared" ref="I53" si="82">I54+I56+I58+I61+I64</f>
        <v>-101.547</v>
      </c>
      <c r="J53" s="27">
        <f t="shared" ref="J53" si="83">J54+J56+J58+J61+J64</f>
        <v>6149.7020000000002</v>
      </c>
      <c r="K53" s="27">
        <f>K54+K56+K58+K61+K64</f>
        <v>6251.2489999999998</v>
      </c>
      <c r="L53" s="27">
        <f t="shared" ref="L53" si="84">L54+L56+L58+L61+L64</f>
        <v>37.058</v>
      </c>
      <c r="M53" s="27">
        <f t="shared" ref="M53" si="85">M54+M56+M58+M61+M64</f>
        <v>6288.3070000000007</v>
      </c>
      <c r="O53" s="32">
        <f>O54-2926.502</f>
        <v>101.54600000000028</v>
      </c>
      <c r="P53" s="32">
        <f>P54-3065.107</f>
        <v>-37.058999999999742</v>
      </c>
    </row>
    <row r="54" spans="1:16" ht="25.5" x14ac:dyDescent="0.2">
      <c r="A54" s="10" t="s">
        <v>46</v>
      </c>
      <c r="B54" s="11" t="s">
        <v>17</v>
      </c>
      <c r="C54" s="11" t="s">
        <v>47</v>
      </c>
      <c r="D54" s="1" t="s">
        <v>0</v>
      </c>
      <c r="E54" s="27">
        <f>E55</f>
        <v>3054.4760000000001</v>
      </c>
      <c r="F54" s="27">
        <f t="shared" ref="F54:G54" si="86">F55</f>
        <v>516.13900000000001</v>
      </c>
      <c r="G54" s="27">
        <f t="shared" si="86"/>
        <v>3570.6150000000002</v>
      </c>
      <c r="H54" s="27">
        <f>H55</f>
        <v>3096.5010000000002</v>
      </c>
      <c r="I54" s="27">
        <f t="shared" ref="I54" si="87">I55</f>
        <v>-101.547</v>
      </c>
      <c r="J54" s="27">
        <f t="shared" ref="J54" si="88">J55</f>
        <v>2994.9540000000002</v>
      </c>
      <c r="K54" s="27">
        <f>K55</f>
        <v>3096.5010000000002</v>
      </c>
      <c r="L54" s="27">
        <f t="shared" ref="L54" si="89">L55</f>
        <v>37.058</v>
      </c>
      <c r="M54" s="27">
        <f t="shared" ref="M54" si="90">M55</f>
        <v>3133.5590000000002</v>
      </c>
      <c r="N54" s="32"/>
      <c r="O54" s="32">
        <f>H55-100+31.547</f>
        <v>3028.0480000000002</v>
      </c>
      <c r="P54" s="32">
        <f>K55-100+31.547</f>
        <v>3028.0480000000002</v>
      </c>
    </row>
    <row r="55" spans="1:16" ht="51" x14ac:dyDescent="0.2">
      <c r="A55" s="12" t="s">
        <v>24</v>
      </c>
      <c r="B55" s="13" t="s">
        <v>17</v>
      </c>
      <c r="C55" s="13" t="s">
        <v>47</v>
      </c>
      <c r="D55" s="13" t="s">
        <v>25</v>
      </c>
      <c r="E55" s="29">
        <v>3054.4760000000001</v>
      </c>
      <c r="F55" s="27">
        <v>516.13900000000001</v>
      </c>
      <c r="G55" s="14">
        <f t="shared" si="7"/>
        <v>3570.6150000000002</v>
      </c>
      <c r="H55" s="29">
        <v>3096.5010000000002</v>
      </c>
      <c r="I55" s="27">
        <v>-101.547</v>
      </c>
      <c r="J55" s="14">
        <f t="shared" ref="J55" si="91">H55+I55</f>
        <v>2994.9540000000002</v>
      </c>
      <c r="K55" s="29">
        <v>3096.5010000000002</v>
      </c>
      <c r="L55" s="27">
        <v>37.058</v>
      </c>
      <c r="M55" s="14">
        <f t="shared" ref="M55" si="92">K55+L55</f>
        <v>3133.5590000000002</v>
      </c>
      <c r="N55" t="s">
        <v>142</v>
      </c>
      <c r="O55" t="s">
        <v>138</v>
      </c>
      <c r="P55" t="s">
        <v>141</v>
      </c>
    </row>
    <row r="56" spans="1:16" ht="25.5" x14ac:dyDescent="0.2">
      <c r="A56" s="4" t="s">
        <v>48</v>
      </c>
      <c r="B56" s="9" t="s">
        <v>17</v>
      </c>
      <c r="C56" s="9" t="s">
        <v>49</v>
      </c>
      <c r="D56" s="3" t="s">
        <v>0</v>
      </c>
      <c r="E56" s="28">
        <f>E57</f>
        <v>3154.748</v>
      </c>
      <c r="F56" s="28">
        <f t="shared" ref="F56:G56" si="93">F57</f>
        <v>0</v>
      </c>
      <c r="G56" s="28">
        <f t="shared" si="93"/>
        <v>3154.748</v>
      </c>
      <c r="H56" s="28">
        <f>H57</f>
        <v>3154.748</v>
      </c>
      <c r="I56" s="28">
        <f t="shared" ref="I56" si="94">I57</f>
        <v>0</v>
      </c>
      <c r="J56" s="28">
        <f t="shared" ref="J56" si="95">J57</f>
        <v>3154.748</v>
      </c>
      <c r="K56" s="28">
        <f>K57</f>
        <v>3154.748</v>
      </c>
      <c r="L56" s="28">
        <f t="shared" ref="L56" si="96">L57</f>
        <v>0</v>
      </c>
      <c r="M56" s="28">
        <f t="shared" ref="M56" si="97">M57</f>
        <v>3154.748</v>
      </c>
    </row>
    <row r="57" spans="1:16" ht="25.5" x14ac:dyDescent="0.2">
      <c r="A57" s="12" t="s">
        <v>24</v>
      </c>
      <c r="B57" s="13" t="s">
        <v>17</v>
      </c>
      <c r="C57" s="13" t="s">
        <v>49</v>
      </c>
      <c r="D57" s="13" t="s">
        <v>25</v>
      </c>
      <c r="E57" s="29">
        <v>3154.748</v>
      </c>
      <c r="F57" s="27">
        <v>0</v>
      </c>
      <c r="G57" s="14">
        <f t="shared" si="7"/>
        <v>3154.748</v>
      </c>
      <c r="H57" s="29">
        <v>3154.748</v>
      </c>
      <c r="I57" s="27">
        <v>0</v>
      </c>
      <c r="J57" s="14">
        <f t="shared" ref="J57" si="98">H57+I57</f>
        <v>3154.748</v>
      </c>
      <c r="K57" s="29">
        <v>3154.748</v>
      </c>
      <c r="L57" s="27">
        <v>0</v>
      </c>
      <c r="M57" s="14">
        <f t="shared" ref="M57" si="99">K57+L57</f>
        <v>3154.748</v>
      </c>
    </row>
    <row r="58" spans="1:16" ht="15.75" x14ac:dyDescent="0.2">
      <c r="A58" s="10" t="s">
        <v>50</v>
      </c>
      <c r="B58" s="11" t="s">
        <v>17</v>
      </c>
      <c r="C58" s="11" t="s">
        <v>51</v>
      </c>
      <c r="D58" s="1" t="s">
        <v>0</v>
      </c>
      <c r="E58" s="27">
        <f>E59</f>
        <v>5900</v>
      </c>
      <c r="F58" s="27">
        <f t="shared" ref="F58:G59" si="100">F59</f>
        <v>0</v>
      </c>
      <c r="G58" s="27">
        <f t="shared" si="100"/>
        <v>5900</v>
      </c>
      <c r="H58" s="27">
        <f>H59</f>
        <v>0</v>
      </c>
      <c r="I58" s="27">
        <f t="shared" ref="I58:I59" si="101">I59</f>
        <v>0</v>
      </c>
      <c r="J58" s="27">
        <f t="shared" ref="J58:J59" si="102">J59</f>
        <v>0</v>
      </c>
      <c r="K58" s="27">
        <f>K59</f>
        <v>0</v>
      </c>
      <c r="L58" s="27">
        <f t="shared" ref="L58:L59" si="103">L59</f>
        <v>0</v>
      </c>
      <c r="M58" s="27">
        <f t="shared" ref="M58:M59" si="104">M59</f>
        <v>0</v>
      </c>
    </row>
    <row r="59" spans="1:16" ht="15.75" x14ac:dyDescent="0.2">
      <c r="A59" s="4" t="s">
        <v>52</v>
      </c>
      <c r="B59" s="9" t="s">
        <v>17</v>
      </c>
      <c r="C59" s="9" t="s">
        <v>53</v>
      </c>
      <c r="D59" s="3" t="s">
        <v>0</v>
      </c>
      <c r="E59" s="28">
        <f>E60</f>
        <v>5900</v>
      </c>
      <c r="F59" s="28">
        <f t="shared" si="100"/>
        <v>0</v>
      </c>
      <c r="G59" s="28">
        <f t="shared" si="100"/>
        <v>5900</v>
      </c>
      <c r="H59" s="28">
        <f>H60</f>
        <v>0</v>
      </c>
      <c r="I59" s="28">
        <f t="shared" si="101"/>
        <v>0</v>
      </c>
      <c r="J59" s="28">
        <f t="shared" si="102"/>
        <v>0</v>
      </c>
      <c r="K59" s="28">
        <f>K60</f>
        <v>0</v>
      </c>
      <c r="L59" s="28">
        <f t="shared" si="103"/>
        <v>0</v>
      </c>
      <c r="M59" s="28">
        <f t="shared" si="104"/>
        <v>0</v>
      </c>
    </row>
    <row r="60" spans="1:16" ht="25.5" x14ac:dyDescent="0.2">
      <c r="A60" s="12" t="s">
        <v>24</v>
      </c>
      <c r="B60" s="13" t="s">
        <v>17</v>
      </c>
      <c r="C60" s="13" t="s">
        <v>53</v>
      </c>
      <c r="D60" s="13" t="s">
        <v>25</v>
      </c>
      <c r="E60" s="29">
        <v>5900</v>
      </c>
      <c r="F60" s="27">
        <v>0</v>
      </c>
      <c r="G60" s="14">
        <f t="shared" si="7"/>
        <v>5900</v>
      </c>
      <c r="H60" s="29">
        <v>0</v>
      </c>
      <c r="I60" s="27">
        <v>0</v>
      </c>
      <c r="J60" s="14">
        <f t="shared" ref="J60" si="105">H60+I60</f>
        <v>0</v>
      </c>
      <c r="K60" s="29">
        <v>0</v>
      </c>
      <c r="L60" s="27">
        <v>0</v>
      </c>
      <c r="M60" s="14">
        <f t="shared" ref="M60" si="106">K60+L60</f>
        <v>0</v>
      </c>
    </row>
    <row r="61" spans="1:16" ht="25.5" x14ac:dyDescent="0.2">
      <c r="A61" s="10" t="s">
        <v>54</v>
      </c>
      <c r="B61" s="11" t="s">
        <v>17</v>
      </c>
      <c r="C61" s="11" t="s">
        <v>55</v>
      </c>
      <c r="D61" s="1" t="s">
        <v>0</v>
      </c>
      <c r="E61" s="27">
        <f>E62</f>
        <v>8000</v>
      </c>
      <c r="F61" s="27">
        <f t="shared" ref="F61:G62" si="107">F62</f>
        <v>0</v>
      </c>
      <c r="G61" s="27">
        <f t="shared" si="107"/>
        <v>8000</v>
      </c>
      <c r="H61" s="27">
        <f>H62</f>
        <v>0</v>
      </c>
      <c r="I61" s="27">
        <f t="shared" ref="I61:I62" si="108">I62</f>
        <v>0</v>
      </c>
      <c r="J61" s="27">
        <f t="shared" ref="J61:J62" si="109">J62</f>
        <v>0</v>
      </c>
      <c r="K61" s="27">
        <f>K62</f>
        <v>0</v>
      </c>
      <c r="L61" s="27">
        <f t="shared" ref="L61:L62" si="110">L62</f>
        <v>0</v>
      </c>
      <c r="M61" s="27">
        <f t="shared" ref="M61:M62" si="111">M62</f>
        <v>0</v>
      </c>
    </row>
    <row r="62" spans="1:16" ht="25.5" x14ac:dyDescent="0.2">
      <c r="A62" s="4" t="s">
        <v>54</v>
      </c>
      <c r="B62" s="9" t="s">
        <v>17</v>
      </c>
      <c r="C62" s="9" t="s">
        <v>56</v>
      </c>
      <c r="D62" s="3" t="s">
        <v>0</v>
      </c>
      <c r="E62" s="28">
        <f>E63</f>
        <v>8000</v>
      </c>
      <c r="F62" s="28">
        <f t="shared" si="107"/>
        <v>0</v>
      </c>
      <c r="G62" s="28">
        <f t="shared" si="107"/>
        <v>8000</v>
      </c>
      <c r="H62" s="28">
        <f>H63</f>
        <v>0</v>
      </c>
      <c r="I62" s="28">
        <f t="shared" si="108"/>
        <v>0</v>
      </c>
      <c r="J62" s="28">
        <f t="shared" si="109"/>
        <v>0</v>
      </c>
      <c r="K62" s="28">
        <f>K63</f>
        <v>0</v>
      </c>
      <c r="L62" s="28">
        <f t="shared" si="110"/>
        <v>0</v>
      </c>
      <c r="M62" s="28">
        <f t="shared" si="111"/>
        <v>0</v>
      </c>
    </row>
    <row r="63" spans="1:16" ht="25.5" x14ac:dyDescent="0.2">
      <c r="A63" s="12" t="s">
        <v>24</v>
      </c>
      <c r="B63" s="13" t="s">
        <v>17</v>
      </c>
      <c r="C63" s="13" t="s">
        <v>56</v>
      </c>
      <c r="D63" s="13" t="s">
        <v>25</v>
      </c>
      <c r="E63" s="29">
        <v>8000</v>
      </c>
      <c r="F63" s="27">
        <v>0</v>
      </c>
      <c r="G63" s="14">
        <f t="shared" si="7"/>
        <v>8000</v>
      </c>
      <c r="H63" s="29">
        <v>0</v>
      </c>
      <c r="I63" s="27">
        <v>0</v>
      </c>
      <c r="J63" s="14">
        <f t="shared" ref="J63" si="112">H63+I63</f>
        <v>0</v>
      </c>
      <c r="K63" s="29">
        <v>0</v>
      </c>
      <c r="L63" s="27">
        <v>0</v>
      </c>
      <c r="M63" s="14">
        <f t="shared" ref="M63" si="113">K63+L63</f>
        <v>0</v>
      </c>
    </row>
    <row r="64" spans="1:16" ht="63.75" x14ac:dyDescent="0.2">
      <c r="A64" s="4" t="s">
        <v>57</v>
      </c>
      <c r="B64" s="9" t="s">
        <v>17</v>
      </c>
      <c r="C64" s="9" t="s">
        <v>58</v>
      </c>
      <c r="D64" s="3" t="s">
        <v>0</v>
      </c>
      <c r="E64" s="28">
        <f>E65</f>
        <v>17434.653999999999</v>
      </c>
      <c r="F64" s="28">
        <f t="shared" ref="F64:G64" si="114">F65</f>
        <v>-17434.653999999999</v>
      </c>
      <c r="G64" s="28">
        <f t="shared" si="114"/>
        <v>0</v>
      </c>
      <c r="H64" s="28">
        <f>H65</f>
        <v>0</v>
      </c>
      <c r="I64" s="28">
        <f t="shared" ref="I64" si="115">I65</f>
        <v>0</v>
      </c>
      <c r="J64" s="28">
        <f t="shared" ref="J64" si="116">J65</f>
        <v>0</v>
      </c>
      <c r="K64" s="28">
        <f>K65</f>
        <v>0</v>
      </c>
      <c r="L64" s="28">
        <f t="shared" ref="L64" si="117">L65</f>
        <v>0</v>
      </c>
      <c r="M64" s="28">
        <f t="shared" ref="M64" si="118">M65</f>
        <v>0</v>
      </c>
    </row>
    <row r="65" spans="1:13" ht="25.5" x14ac:dyDescent="0.2">
      <c r="A65" s="12" t="s">
        <v>24</v>
      </c>
      <c r="B65" s="13" t="s">
        <v>17</v>
      </c>
      <c r="C65" s="13" t="s">
        <v>58</v>
      </c>
      <c r="D65" s="13" t="s">
        <v>25</v>
      </c>
      <c r="E65" s="29">
        <v>17434.653999999999</v>
      </c>
      <c r="F65" s="27">
        <v>-17434.653999999999</v>
      </c>
      <c r="G65" s="14">
        <f t="shared" si="7"/>
        <v>0</v>
      </c>
      <c r="H65" s="29">
        <v>0</v>
      </c>
      <c r="I65" s="27">
        <v>0</v>
      </c>
      <c r="J65" s="14">
        <f t="shared" ref="J65" si="119">H65+I65</f>
        <v>0</v>
      </c>
      <c r="K65" s="29">
        <v>0</v>
      </c>
      <c r="L65" s="27">
        <v>0</v>
      </c>
      <c r="M65" s="14">
        <f t="shared" ref="M65" si="120">K65+L65</f>
        <v>0</v>
      </c>
    </row>
    <row r="66" spans="1:13" ht="63.75" x14ac:dyDescent="0.2">
      <c r="A66" s="4" t="s">
        <v>140</v>
      </c>
      <c r="B66" s="9" t="s">
        <v>17</v>
      </c>
      <c r="C66" s="9" t="s">
        <v>139</v>
      </c>
      <c r="D66" s="3" t="s">
        <v>0</v>
      </c>
      <c r="E66" s="28">
        <f>E67</f>
        <v>0</v>
      </c>
      <c r="F66" s="28">
        <f t="shared" ref="F66" si="121">F67</f>
        <v>17434.653999999999</v>
      </c>
      <c r="G66" s="28">
        <f t="shared" ref="G66" si="122">G67</f>
        <v>17434.653999999999</v>
      </c>
      <c r="H66" s="28">
        <f>H67</f>
        <v>0</v>
      </c>
      <c r="I66" s="28">
        <f t="shared" ref="I66" si="123">I67</f>
        <v>0</v>
      </c>
      <c r="J66" s="28">
        <f t="shared" ref="J66" si="124">J67</f>
        <v>0</v>
      </c>
      <c r="K66" s="28">
        <f>K67</f>
        <v>0</v>
      </c>
      <c r="L66" s="28">
        <f t="shared" ref="L66" si="125">L67</f>
        <v>0</v>
      </c>
      <c r="M66" s="28">
        <f t="shared" ref="M66" si="126">M67</f>
        <v>0</v>
      </c>
    </row>
    <row r="67" spans="1:13" ht="25.5" x14ac:dyDescent="0.2">
      <c r="A67" s="12" t="s">
        <v>24</v>
      </c>
      <c r="B67" s="13" t="s">
        <v>17</v>
      </c>
      <c r="C67" s="13" t="s">
        <v>139</v>
      </c>
      <c r="D67" s="13" t="s">
        <v>25</v>
      </c>
      <c r="E67" s="29">
        <v>0</v>
      </c>
      <c r="F67" s="27">
        <v>17434.653999999999</v>
      </c>
      <c r="G67" s="14">
        <f t="shared" ref="G67" si="127">E67+F67</f>
        <v>17434.653999999999</v>
      </c>
      <c r="H67" s="29">
        <v>0</v>
      </c>
      <c r="I67" s="27">
        <v>0</v>
      </c>
      <c r="J67" s="14">
        <f t="shared" ref="J67" si="128">H67+I67</f>
        <v>0</v>
      </c>
      <c r="K67" s="29">
        <v>0</v>
      </c>
      <c r="L67" s="27">
        <v>0</v>
      </c>
      <c r="M67" s="14">
        <f t="shared" ref="M67" si="129">K67+L67</f>
        <v>0</v>
      </c>
    </row>
    <row r="68" spans="1:13" ht="25.5" x14ac:dyDescent="0.2">
      <c r="A68" s="10" t="s">
        <v>59</v>
      </c>
      <c r="B68" s="11" t="s">
        <v>17</v>
      </c>
      <c r="C68" s="11" t="s">
        <v>60</v>
      </c>
      <c r="D68" s="1" t="s">
        <v>0</v>
      </c>
      <c r="E68" s="27">
        <f>E69+E71</f>
        <v>30460.05</v>
      </c>
      <c r="F68" s="27">
        <f t="shared" ref="F68:G68" si="130">F69+F71</f>
        <v>0</v>
      </c>
      <c r="G68" s="27">
        <f t="shared" si="130"/>
        <v>30460.05</v>
      </c>
      <c r="H68" s="27">
        <f>H69+H71</f>
        <v>25000</v>
      </c>
      <c r="I68" s="27">
        <f t="shared" ref="I68" si="131">I69+I71</f>
        <v>0</v>
      </c>
      <c r="J68" s="27">
        <f t="shared" ref="J68" si="132">J69+J71</f>
        <v>25000</v>
      </c>
      <c r="K68" s="27">
        <f>K69+K71</f>
        <v>20000</v>
      </c>
      <c r="L68" s="27">
        <f t="shared" ref="L68" si="133">L69+L71</f>
        <v>0</v>
      </c>
      <c r="M68" s="27">
        <f t="shared" ref="M68" si="134">M69+M71</f>
        <v>20000</v>
      </c>
    </row>
    <row r="69" spans="1:13" s="21" customFormat="1" ht="38.25" x14ac:dyDescent="0.2">
      <c r="A69" s="19" t="s">
        <v>121</v>
      </c>
      <c r="B69" s="20" t="s">
        <v>17</v>
      </c>
      <c r="C69" s="20" t="s">
        <v>122</v>
      </c>
      <c r="D69" s="20" t="s">
        <v>0</v>
      </c>
      <c r="E69" s="28">
        <f>E70</f>
        <v>67</v>
      </c>
      <c r="F69" s="28">
        <f t="shared" ref="F69:G69" si="135">F70</f>
        <v>0</v>
      </c>
      <c r="G69" s="28">
        <f t="shared" si="135"/>
        <v>67</v>
      </c>
      <c r="H69" s="28">
        <f>H70</f>
        <v>0</v>
      </c>
      <c r="I69" s="28">
        <f t="shared" ref="I69" si="136">I70</f>
        <v>0</v>
      </c>
      <c r="J69" s="28">
        <f t="shared" ref="J69" si="137">J70</f>
        <v>0</v>
      </c>
      <c r="K69" s="28">
        <f>K70</f>
        <v>0</v>
      </c>
      <c r="L69" s="28">
        <f t="shared" ref="L69" si="138">L70</f>
        <v>0</v>
      </c>
      <c r="M69" s="28">
        <f t="shared" ref="M69" si="139">M70</f>
        <v>0</v>
      </c>
    </row>
    <row r="70" spans="1:13" s="18" customFormat="1" ht="25.5" x14ac:dyDescent="0.2">
      <c r="A70" s="16" t="s">
        <v>61</v>
      </c>
      <c r="B70" s="17" t="s">
        <v>17</v>
      </c>
      <c r="C70" s="17" t="s">
        <v>122</v>
      </c>
      <c r="D70" s="17" t="s">
        <v>62</v>
      </c>
      <c r="E70" s="29">
        <v>67</v>
      </c>
      <c r="F70" s="27">
        <v>0</v>
      </c>
      <c r="G70" s="14">
        <f>F70+E70</f>
        <v>67</v>
      </c>
      <c r="H70" s="29">
        <v>0</v>
      </c>
      <c r="I70" s="27">
        <v>0</v>
      </c>
      <c r="J70" s="14">
        <f>I70+H70</f>
        <v>0</v>
      </c>
      <c r="K70" s="29">
        <v>0</v>
      </c>
      <c r="L70" s="27">
        <v>0</v>
      </c>
      <c r="M70" s="14">
        <f>L70+K70</f>
        <v>0</v>
      </c>
    </row>
    <row r="71" spans="1:13" ht="25.5" x14ac:dyDescent="0.2">
      <c r="A71" s="10" t="s">
        <v>63</v>
      </c>
      <c r="B71" s="11" t="s">
        <v>17</v>
      </c>
      <c r="C71" s="11" t="s">
        <v>64</v>
      </c>
      <c r="D71" s="1" t="s">
        <v>0</v>
      </c>
      <c r="E71" s="27">
        <f>E72</f>
        <v>30393.05</v>
      </c>
      <c r="F71" s="27">
        <f t="shared" ref="F71:G72" si="140">F72</f>
        <v>0</v>
      </c>
      <c r="G71" s="27">
        <f t="shared" si="140"/>
        <v>30393.05</v>
      </c>
      <c r="H71" s="27">
        <f>H72</f>
        <v>25000</v>
      </c>
      <c r="I71" s="27">
        <f t="shared" ref="I71:I72" si="141">I72</f>
        <v>0</v>
      </c>
      <c r="J71" s="27">
        <f t="shared" ref="J71:J72" si="142">J72</f>
        <v>25000</v>
      </c>
      <c r="K71" s="27">
        <f>K72</f>
        <v>20000</v>
      </c>
      <c r="L71" s="27">
        <f t="shared" ref="L71:L72" si="143">L72</f>
        <v>0</v>
      </c>
      <c r="M71" s="27">
        <f t="shared" ref="M71:M72" si="144">M72</f>
        <v>20000</v>
      </c>
    </row>
    <row r="72" spans="1:13" ht="38.25" x14ac:dyDescent="0.2">
      <c r="A72" s="10" t="s">
        <v>65</v>
      </c>
      <c r="B72" s="11" t="s">
        <v>17</v>
      </c>
      <c r="C72" s="11" t="s">
        <v>66</v>
      </c>
      <c r="D72" s="1" t="s">
        <v>0</v>
      </c>
      <c r="E72" s="27">
        <f>E73</f>
        <v>30393.05</v>
      </c>
      <c r="F72" s="27">
        <f t="shared" si="140"/>
        <v>0</v>
      </c>
      <c r="G72" s="27">
        <f t="shared" si="140"/>
        <v>30393.05</v>
      </c>
      <c r="H72" s="27">
        <f>H73</f>
        <v>25000</v>
      </c>
      <c r="I72" s="27">
        <f t="shared" si="141"/>
        <v>0</v>
      </c>
      <c r="J72" s="27">
        <f t="shared" si="142"/>
        <v>25000</v>
      </c>
      <c r="K72" s="27">
        <f>K73</f>
        <v>20000</v>
      </c>
      <c r="L72" s="27">
        <f t="shared" si="143"/>
        <v>0</v>
      </c>
      <c r="M72" s="27">
        <f t="shared" si="144"/>
        <v>20000</v>
      </c>
    </row>
    <row r="73" spans="1:13" ht="25.5" x14ac:dyDescent="0.2">
      <c r="A73" s="12" t="s">
        <v>61</v>
      </c>
      <c r="B73" s="13" t="s">
        <v>17</v>
      </c>
      <c r="C73" s="13" t="s">
        <v>66</v>
      </c>
      <c r="D73" s="13" t="s">
        <v>62</v>
      </c>
      <c r="E73" s="29">
        <v>30393.05</v>
      </c>
      <c r="F73" s="27">
        <v>0</v>
      </c>
      <c r="G73" s="14">
        <f>F73+E73</f>
        <v>30393.05</v>
      </c>
      <c r="H73" s="29">
        <v>25000</v>
      </c>
      <c r="I73" s="27">
        <v>0</v>
      </c>
      <c r="J73" s="14">
        <f>I73+H73</f>
        <v>25000</v>
      </c>
      <c r="K73" s="29">
        <v>20000</v>
      </c>
      <c r="L73" s="27">
        <v>0</v>
      </c>
      <c r="M73" s="14">
        <f>L73+K73</f>
        <v>20000</v>
      </c>
    </row>
    <row r="74" spans="1:13" ht="25.5" x14ac:dyDescent="0.2">
      <c r="A74" s="10" t="s">
        <v>67</v>
      </c>
      <c r="B74" s="11" t="s">
        <v>17</v>
      </c>
      <c r="C74" s="11" t="s">
        <v>68</v>
      </c>
      <c r="D74" s="1" t="s">
        <v>0</v>
      </c>
      <c r="E74" s="27">
        <f>E75+E79</f>
        <v>26402.477199999998</v>
      </c>
      <c r="F74" s="27">
        <f t="shared" ref="F74:G74" si="145">F75+F79</f>
        <v>0</v>
      </c>
      <c r="G74" s="27">
        <f t="shared" si="145"/>
        <v>26402.477199999998</v>
      </c>
      <c r="H74" s="27">
        <f>H75+H79</f>
        <v>5867.1239999999998</v>
      </c>
      <c r="I74" s="27">
        <f t="shared" ref="I74" si="146">I75+I79</f>
        <v>0</v>
      </c>
      <c r="J74" s="27">
        <f t="shared" ref="J74" si="147">J75+J79</f>
        <v>5867.1239999999998</v>
      </c>
      <c r="K74" s="27">
        <f>K75+K79</f>
        <v>6001.6350000000002</v>
      </c>
      <c r="L74" s="27">
        <f t="shared" ref="L74" si="148">L75+L79</f>
        <v>0</v>
      </c>
      <c r="M74" s="27">
        <f t="shared" ref="M74" si="149">M75+M79</f>
        <v>6001.6350000000002</v>
      </c>
    </row>
    <row r="75" spans="1:13" ht="25.5" x14ac:dyDescent="0.2">
      <c r="A75" s="10" t="s">
        <v>69</v>
      </c>
      <c r="B75" s="11" t="s">
        <v>17</v>
      </c>
      <c r="C75" s="11" t="s">
        <v>70</v>
      </c>
      <c r="D75" s="1" t="s">
        <v>0</v>
      </c>
      <c r="E75" s="27">
        <f>E76</f>
        <v>333.33300000000003</v>
      </c>
      <c r="F75" s="27">
        <f t="shared" ref="F75:G75" si="150">F76</f>
        <v>0</v>
      </c>
      <c r="G75" s="27">
        <f t="shared" si="150"/>
        <v>333.33300000000003</v>
      </c>
      <c r="H75" s="27">
        <f>H76</f>
        <v>0</v>
      </c>
      <c r="I75" s="27">
        <f t="shared" ref="I75:I76" si="151">I76</f>
        <v>0</v>
      </c>
      <c r="J75" s="27">
        <f t="shared" ref="J75:J76" si="152">J76</f>
        <v>0</v>
      </c>
      <c r="K75" s="27">
        <f>K76</f>
        <v>0</v>
      </c>
      <c r="L75" s="27">
        <f t="shared" ref="L75:L76" si="153">L76</f>
        <v>0</v>
      </c>
      <c r="M75" s="27">
        <f t="shared" ref="M75:M76" si="154">M76</f>
        <v>0</v>
      </c>
    </row>
    <row r="76" spans="1:13" ht="15.75" x14ac:dyDescent="0.2">
      <c r="A76" s="10" t="s">
        <v>71</v>
      </c>
      <c r="B76" s="11" t="s">
        <v>17</v>
      </c>
      <c r="C76" s="11" t="s">
        <v>72</v>
      </c>
      <c r="D76" s="1" t="s">
        <v>0</v>
      </c>
      <c r="E76" s="27">
        <f>E77</f>
        <v>333.33300000000003</v>
      </c>
      <c r="F76" s="27">
        <f t="shared" ref="F76:G77" si="155">F77</f>
        <v>0</v>
      </c>
      <c r="G76" s="27">
        <f t="shared" si="155"/>
        <v>333.33300000000003</v>
      </c>
      <c r="H76" s="27">
        <f>H77</f>
        <v>0</v>
      </c>
      <c r="I76" s="27">
        <f t="shared" si="151"/>
        <v>0</v>
      </c>
      <c r="J76" s="27">
        <f t="shared" si="152"/>
        <v>0</v>
      </c>
      <c r="K76" s="27">
        <f>K77</f>
        <v>0</v>
      </c>
      <c r="L76" s="27">
        <f t="shared" si="153"/>
        <v>0</v>
      </c>
      <c r="M76" s="27">
        <f t="shared" si="154"/>
        <v>0</v>
      </c>
    </row>
    <row r="77" spans="1:13" ht="38.25" x14ac:dyDescent="0.2">
      <c r="A77" s="4" t="s">
        <v>73</v>
      </c>
      <c r="B77" s="9" t="s">
        <v>17</v>
      </c>
      <c r="C77" s="9" t="s">
        <v>74</v>
      </c>
      <c r="D77" s="3" t="s">
        <v>0</v>
      </c>
      <c r="E77" s="28">
        <f>E78</f>
        <v>333.33300000000003</v>
      </c>
      <c r="F77" s="28">
        <f t="shared" si="155"/>
        <v>0</v>
      </c>
      <c r="G77" s="28">
        <f t="shared" si="155"/>
        <v>333.33300000000003</v>
      </c>
      <c r="H77" s="28">
        <f>H78</f>
        <v>0</v>
      </c>
      <c r="I77" s="27">
        <v>0</v>
      </c>
      <c r="J77" s="14">
        <f t="shared" ref="J77:J78" si="156">H77+I77</f>
        <v>0</v>
      </c>
      <c r="K77" s="28">
        <f>K78</f>
        <v>0</v>
      </c>
      <c r="L77" s="27">
        <v>0</v>
      </c>
      <c r="M77" s="14">
        <f t="shared" ref="M77:M78" si="157">K77+L77</f>
        <v>0</v>
      </c>
    </row>
    <row r="78" spans="1:13" ht="25.5" x14ac:dyDescent="0.2">
      <c r="A78" s="12" t="s">
        <v>24</v>
      </c>
      <c r="B78" s="13" t="s">
        <v>17</v>
      </c>
      <c r="C78" s="13" t="s">
        <v>74</v>
      </c>
      <c r="D78" s="13" t="s">
        <v>25</v>
      </c>
      <c r="E78" s="29">
        <v>333.33300000000003</v>
      </c>
      <c r="F78" s="27">
        <v>0</v>
      </c>
      <c r="G78" s="14">
        <f t="shared" si="7"/>
        <v>333.33300000000003</v>
      </c>
      <c r="H78" s="29">
        <v>0</v>
      </c>
      <c r="I78" s="27">
        <v>0</v>
      </c>
      <c r="J78" s="14">
        <f t="shared" si="156"/>
        <v>0</v>
      </c>
      <c r="K78" s="29">
        <v>0</v>
      </c>
      <c r="L78" s="27">
        <v>0</v>
      </c>
      <c r="M78" s="14">
        <f t="shared" si="157"/>
        <v>0</v>
      </c>
    </row>
    <row r="79" spans="1:13" ht="25.5" x14ac:dyDescent="0.2">
      <c r="A79" s="10" t="s">
        <v>75</v>
      </c>
      <c r="B79" s="11" t="s">
        <v>17</v>
      </c>
      <c r="C79" s="11" t="s">
        <v>76</v>
      </c>
      <c r="D79" s="1" t="s">
        <v>0</v>
      </c>
      <c r="E79" s="27">
        <f>E80+E82+E84</f>
        <v>26069.144199999999</v>
      </c>
      <c r="F79" s="27">
        <f t="shared" ref="F79:G79" si="158">F80+F82+F84</f>
        <v>0</v>
      </c>
      <c r="G79" s="27">
        <f t="shared" si="158"/>
        <v>26069.144199999999</v>
      </c>
      <c r="H79" s="27">
        <f>H80+H82</f>
        <v>5867.1239999999998</v>
      </c>
      <c r="I79" s="27">
        <f t="shared" ref="I79" si="159">I80+I82</f>
        <v>0</v>
      </c>
      <c r="J79" s="27">
        <f t="shared" ref="J79" si="160">J80+J82</f>
        <v>5867.1239999999998</v>
      </c>
      <c r="K79" s="27">
        <f>K80+K82</f>
        <v>6001.6350000000002</v>
      </c>
      <c r="L79" s="27">
        <f t="shared" ref="L79" si="161">L80+L82</f>
        <v>0</v>
      </c>
      <c r="M79" s="27">
        <f t="shared" ref="M79" si="162">M80+M82</f>
        <v>6001.6350000000002</v>
      </c>
    </row>
    <row r="80" spans="1:13" ht="25.5" x14ac:dyDescent="0.2">
      <c r="A80" s="4" t="s">
        <v>77</v>
      </c>
      <c r="B80" s="9" t="s">
        <v>17</v>
      </c>
      <c r="C80" s="9" t="s">
        <v>78</v>
      </c>
      <c r="D80" s="3" t="s">
        <v>0</v>
      </c>
      <c r="E80" s="28">
        <f>E81</f>
        <v>5867.1239999999998</v>
      </c>
      <c r="F80" s="28">
        <f t="shared" ref="F80:G80" si="163">F81</f>
        <v>0</v>
      </c>
      <c r="G80" s="28">
        <f t="shared" si="163"/>
        <v>5867.1239999999998</v>
      </c>
      <c r="H80" s="28">
        <f>H81</f>
        <v>5867.1239999999998</v>
      </c>
      <c r="I80" s="28">
        <f t="shared" ref="I80" si="164">I81</f>
        <v>0</v>
      </c>
      <c r="J80" s="28">
        <f t="shared" ref="J80" si="165">J81</f>
        <v>5867.1239999999998</v>
      </c>
      <c r="K80" s="28">
        <f>K81</f>
        <v>6001.6350000000002</v>
      </c>
      <c r="L80" s="28">
        <f t="shared" ref="L80" si="166">L81</f>
        <v>0</v>
      </c>
      <c r="M80" s="28">
        <f t="shared" ref="M80" si="167">M81</f>
        <v>6001.6350000000002</v>
      </c>
    </row>
    <row r="81" spans="1:13" ht="25.5" x14ac:dyDescent="0.2">
      <c r="A81" s="12" t="s">
        <v>24</v>
      </c>
      <c r="B81" s="13" t="s">
        <v>17</v>
      </c>
      <c r="C81" s="13" t="s">
        <v>78</v>
      </c>
      <c r="D81" s="13" t="s">
        <v>25</v>
      </c>
      <c r="E81" s="29">
        <v>5867.1239999999998</v>
      </c>
      <c r="F81" s="27">
        <v>0</v>
      </c>
      <c r="G81" s="14">
        <f t="shared" si="7"/>
        <v>5867.1239999999998</v>
      </c>
      <c r="H81" s="29">
        <v>5867.1239999999998</v>
      </c>
      <c r="I81" s="27">
        <v>0</v>
      </c>
      <c r="J81" s="14">
        <f t="shared" ref="J81" si="168">H81+I81</f>
        <v>5867.1239999999998</v>
      </c>
      <c r="K81" s="29">
        <v>6001.6350000000002</v>
      </c>
      <c r="L81" s="27">
        <v>0</v>
      </c>
      <c r="M81" s="14">
        <f t="shared" ref="M81" si="169">K81+L81</f>
        <v>6001.6350000000002</v>
      </c>
    </row>
    <row r="82" spans="1:13" ht="15.75" x14ac:dyDescent="0.2">
      <c r="A82" s="4" t="s">
        <v>79</v>
      </c>
      <c r="B82" s="9" t="s">
        <v>17</v>
      </c>
      <c r="C82" s="9" t="s">
        <v>80</v>
      </c>
      <c r="D82" s="3" t="s">
        <v>0</v>
      </c>
      <c r="E82" s="28">
        <f>E83</f>
        <v>20202.020199999999</v>
      </c>
      <c r="F82" s="28">
        <f t="shared" ref="F82:G82" si="170">F83</f>
        <v>-20202.02</v>
      </c>
      <c r="G82" s="28">
        <f t="shared" si="170"/>
        <v>1.9999999858555384E-4</v>
      </c>
      <c r="H82" s="28">
        <f>H83</f>
        <v>0</v>
      </c>
      <c r="I82" s="28">
        <f t="shared" ref="I82" si="171">I83</f>
        <v>0</v>
      </c>
      <c r="J82" s="28">
        <f t="shared" ref="J82" si="172">J83</f>
        <v>0</v>
      </c>
      <c r="K82" s="28">
        <f>K83</f>
        <v>0</v>
      </c>
      <c r="L82" s="28">
        <f t="shared" ref="L82" si="173">L83</f>
        <v>0</v>
      </c>
      <c r="M82" s="28">
        <f t="shared" ref="M82" si="174">M83</f>
        <v>0</v>
      </c>
    </row>
    <row r="83" spans="1:13" ht="25.5" x14ac:dyDescent="0.2">
      <c r="A83" s="12" t="s">
        <v>24</v>
      </c>
      <c r="B83" s="13" t="s">
        <v>17</v>
      </c>
      <c r="C83" s="13" t="s">
        <v>80</v>
      </c>
      <c r="D83" s="13" t="s">
        <v>25</v>
      </c>
      <c r="E83" s="29">
        <v>20202.020199999999</v>
      </c>
      <c r="F83" s="27">
        <v>-20202.02</v>
      </c>
      <c r="G83" s="14">
        <f t="shared" si="7"/>
        <v>1.9999999858555384E-4</v>
      </c>
      <c r="H83" s="29">
        <v>0</v>
      </c>
      <c r="I83" s="27">
        <v>0</v>
      </c>
      <c r="J83" s="14">
        <f t="shared" ref="J83" si="175">H83+I83</f>
        <v>0</v>
      </c>
      <c r="K83" s="29">
        <v>0</v>
      </c>
      <c r="L83" s="27">
        <v>0</v>
      </c>
      <c r="M83" s="14">
        <f t="shared" ref="M83" si="176">K83+L83</f>
        <v>0</v>
      </c>
    </row>
    <row r="84" spans="1:13" ht="15.75" x14ac:dyDescent="0.2">
      <c r="A84" s="4" t="s">
        <v>79</v>
      </c>
      <c r="B84" s="9" t="s">
        <v>17</v>
      </c>
      <c r="C84" s="9" t="s">
        <v>143</v>
      </c>
      <c r="D84" s="3" t="s">
        <v>0</v>
      </c>
      <c r="E84" s="28">
        <f>E85</f>
        <v>0</v>
      </c>
      <c r="F84" s="28">
        <f t="shared" ref="F84" si="177">F85</f>
        <v>20202.02</v>
      </c>
      <c r="G84" s="28">
        <f t="shared" ref="G84" si="178">G85</f>
        <v>20202.02</v>
      </c>
      <c r="H84" s="28">
        <f>H85</f>
        <v>0</v>
      </c>
      <c r="I84" s="28">
        <f t="shared" ref="I84" si="179">I85</f>
        <v>0</v>
      </c>
      <c r="J84" s="28">
        <f t="shared" ref="J84" si="180">J85</f>
        <v>0</v>
      </c>
      <c r="K84" s="28">
        <f>K85</f>
        <v>0</v>
      </c>
      <c r="L84" s="28">
        <f t="shared" ref="L84" si="181">L85</f>
        <v>0</v>
      </c>
      <c r="M84" s="28">
        <f t="shared" ref="M84" si="182">M85</f>
        <v>0</v>
      </c>
    </row>
    <row r="85" spans="1:13" ht="25.5" x14ac:dyDescent="0.2">
      <c r="A85" s="12" t="s">
        <v>24</v>
      </c>
      <c r="B85" s="13" t="s">
        <v>17</v>
      </c>
      <c r="C85" s="13" t="s">
        <v>143</v>
      </c>
      <c r="D85" s="13" t="s">
        <v>25</v>
      </c>
      <c r="E85" s="29">
        <v>0</v>
      </c>
      <c r="F85" s="27">
        <v>20202.02</v>
      </c>
      <c r="G85" s="14">
        <f t="shared" ref="G85" si="183">E85+F85</f>
        <v>20202.02</v>
      </c>
      <c r="H85" s="29">
        <v>0</v>
      </c>
      <c r="I85" s="27">
        <v>0</v>
      </c>
      <c r="J85" s="14">
        <f t="shared" ref="J85" si="184">H85+I85</f>
        <v>0</v>
      </c>
      <c r="K85" s="29">
        <v>0</v>
      </c>
      <c r="L85" s="27">
        <v>0</v>
      </c>
      <c r="M85" s="14">
        <f t="shared" ref="M85" si="185">K85+L85</f>
        <v>0</v>
      </c>
    </row>
    <row r="86" spans="1:13" s="21" customFormat="1" ht="51" x14ac:dyDescent="0.2">
      <c r="A86" s="19" t="s">
        <v>134</v>
      </c>
      <c r="B86" s="20">
        <v>925</v>
      </c>
      <c r="C86" s="20" t="s">
        <v>132</v>
      </c>
      <c r="D86" s="20"/>
      <c r="E86" s="28">
        <f>E87</f>
        <v>150</v>
      </c>
      <c r="F86" s="27">
        <f t="shared" ref="F86:F87" si="186">F87</f>
        <v>2850</v>
      </c>
      <c r="G86" s="15">
        <f t="shared" ref="G86:G87" si="187">G87</f>
        <v>3000</v>
      </c>
      <c r="H86" s="28">
        <f>H87</f>
        <v>0</v>
      </c>
      <c r="I86" s="27">
        <f t="shared" ref="I86:M87" si="188">I87</f>
        <v>0</v>
      </c>
      <c r="J86" s="15">
        <f t="shared" si="188"/>
        <v>0</v>
      </c>
      <c r="K86" s="28">
        <f>K87</f>
        <v>0</v>
      </c>
      <c r="L86" s="27">
        <f t="shared" si="188"/>
        <v>0</v>
      </c>
      <c r="M86" s="15">
        <f t="shared" si="188"/>
        <v>0</v>
      </c>
    </row>
    <row r="87" spans="1:13" s="21" customFormat="1" ht="25.5" x14ac:dyDescent="0.2">
      <c r="A87" s="19" t="s">
        <v>131</v>
      </c>
      <c r="B87" s="20">
        <v>925</v>
      </c>
      <c r="C87" s="20" t="s">
        <v>133</v>
      </c>
      <c r="D87" s="20"/>
      <c r="E87" s="28">
        <f>E88</f>
        <v>150</v>
      </c>
      <c r="F87" s="27">
        <f t="shared" si="186"/>
        <v>2850</v>
      </c>
      <c r="G87" s="15">
        <f t="shared" si="187"/>
        <v>3000</v>
      </c>
      <c r="H87" s="28">
        <f>H88</f>
        <v>0</v>
      </c>
      <c r="I87" s="27">
        <f t="shared" si="188"/>
        <v>0</v>
      </c>
      <c r="J87" s="15">
        <f t="shared" si="188"/>
        <v>0</v>
      </c>
      <c r="K87" s="28">
        <f>K88</f>
        <v>0</v>
      </c>
      <c r="L87" s="27">
        <f t="shared" si="188"/>
        <v>0</v>
      </c>
      <c r="M87" s="15">
        <f t="shared" si="188"/>
        <v>0</v>
      </c>
    </row>
    <row r="88" spans="1:13" ht="63.75" x14ac:dyDescent="0.2">
      <c r="A88" s="12" t="s">
        <v>129</v>
      </c>
      <c r="B88" s="13">
        <v>925</v>
      </c>
      <c r="C88" s="17" t="s">
        <v>130</v>
      </c>
      <c r="D88" s="13"/>
      <c r="E88" s="29">
        <f>E89</f>
        <v>150</v>
      </c>
      <c r="F88" s="27">
        <f>F89</f>
        <v>2850</v>
      </c>
      <c r="G88" s="14">
        <f>F88+E88</f>
        <v>3000</v>
      </c>
      <c r="H88" s="29">
        <f>H89</f>
        <v>0</v>
      </c>
      <c r="I88" s="27">
        <f>I89</f>
        <v>0</v>
      </c>
      <c r="J88" s="14">
        <f>I88+H88</f>
        <v>0</v>
      </c>
      <c r="K88" s="29">
        <f>K89</f>
        <v>0</v>
      </c>
      <c r="L88" s="27">
        <f>L89</f>
        <v>0</v>
      </c>
      <c r="M88" s="14">
        <f>L88+K88</f>
        <v>0</v>
      </c>
    </row>
    <row r="89" spans="1:13" ht="13.5" x14ac:dyDescent="0.2">
      <c r="A89" s="12" t="s">
        <v>40</v>
      </c>
      <c r="B89" s="13">
        <v>925</v>
      </c>
      <c r="C89" s="17" t="s">
        <v>130</v>
      </c>
      <c r="D89" s="13">
        <v>800</v>
      </c>
      <c r="E89" s="29">
        <v>150</v>
      </c>
      <c r="F89" s="27">
        <v>2850</v>
      </c>
      <c r="G89" s="14">
        <f>F89+E89</f>
        <v>3000</v>
      </c>
      <c r="H89" s="29">
        <v>0</v>
      </c>
      <c r="I89" s="27">
        <v>0</v>
      </c>
      <c r="J89" s="14">
        <f>I89+H89</f>
        <v>0</v>
      </c>
      <c r="K89" s="29">
        <v>0</v>
      </c>
      <c r="L89" s="27">
        <v>0</v>
      </c>
      <c r="M89" s="14">
        <f>L89+K89</f>
        <v>0</v>
      </c>
    </row>
    <row r="90" spans="1:13" ht="15.75" x14ac:dyDescent="0.2">
      <c r="A90" s="10" t="s">
        <v>81</v>
      </c>
      <c r="B90" s="11" t="s">
        <v>17</v>
      </c>
      <c r="C90" s="11" t="s">
        <v>82</v>
      </c>
      <c r="D90" s="1" t="s">
        <v>0</v>
      </c>
      <c r="E90" s="27">
        <f>E91</f>
        <v>12002.226000000002</v>
      </c>
      <c r="F90" s="27">
        <f t="shared" ref="F90:M90" si="189">F91</f>
        <v>646</v>
      </c>
      <c r="G90" s="15">
        <f t="shared" si="189"/>
        <v>12648.226000000002</v>
      </c>
      <c r="H90" s="27">
        <f>H91</f>
        <v>11810.834000000003</v>
      </c>
      <c r="I90" s="27">
        <f t="shared" si="189"/>
        <v>0</v>
      </c>
      <c r="J90" s="15">
        <f t="shared" si="189"/>
        <v>11810.834000000003</v>
      </c>
      <c r="K90" s="27">
        <f>K91</f>
        <v>12673.075000000001</v>
      </c>
      <c r="L90" s="27">
        <f t="shared" si="189"/>
        <v>0</v>
      </c>
      <c r="M90" s="15">
        <f t="shared" si="189"/>
        <v>12673.075000000001</v>
      </c>
    </row>
    <row r="91" spans="1:13" ht="15.75" x14ac:dyDescent="0.2">
      <c r="A91" s="10" t="s">
        <v>83</v>
      </c>
      <c r="B91" s="11" t="s">
        <v>17</v>
      </c>
      <c r="C91" s="11" t="s">
        <v>84</v>
      </c>
      <c r="D91" s="1" t="s">
        <v>0</v>
      </c>
      <c r="E91" s="27">
        <f>E92+E94+E96+E98+E102+E105+E109+E111+E115+E100</f>
        <v>12002.226000000002</v>
      </c>
      <c r="F91" s="27">
        <f t="shared" ref="F91:G91" si="190">F92+F94+F96+F98+F100+F102+F105+F109+F111+F115</f>
        <v>646</v>
      </c>
      <c r="G91" s="15">
        <f t="shared" si="190"/>
        <v>12648.226000000002</v>
      </c>
      <c r="H91" s="27">
        <f>H92+H94+H96+H98+H102+H105+H109+H111+H115+H100</f>
        <v>11810.834000000003</v>
      </c>
      <c r="I91" s="27">
        <f t="shared" ref="I91:J91" si="191">I92+I94+I96+I98+I100+I102+I105+I109+I111+I115</f>
        <v>0</v>
      </c>
      <c r="J91" s="15">
        <f t="shared" si="191"/>
        <v>11810.834000000003</v>
      </c>
      <c r="K91" s="27">
        <f>K92+K94+K96+K98+K102+K105+K109+K111+K115+K100</f>
        <v>12673.075000000001</v>
      </c>
      <c r="L91" s="27">
        <f t="shared" ref="L91:M91" si="192">L92+L94+L96+L98+L100+L102+L105+L109+L111+L115</f>
        <v>0</v>
      </c>
      <c r="M91" s="15">
        <f t="shared" si="192"/>
        <v>12673.075000000001</v>
      </c>
    </row>
    <row r="92" spans="1:13" ht="38.25" x14ac:dyDescent="0.2">
      <c r="A92" s="4" t="s">
        <v>85</v>
      </c>
      <c r="B92" s="9" t="s">
        <v>17</v>
      </c>
      <c r="C92" s="9" t="s">
        <v>86</v>
      </c>
      <c r="D92" s="3" t="s">
        <v>0</v>
      </c>
      <c r="E92" s="28">
        <v>1141.6510000000001</v>
      </c>
      <c r="F92" s="27">
        <v>0</v>
      </c>
      <c r="G92" s="14">
        <f t="shared" ref="G92:G97" si="193">E92+F92</f>
        <v>1141.6510000000001</v>
      </c>
      <c r="H92" s="28">
        <v>1141.6510000000001</v>
      </c>
      <c r="I92" s="27">
        <v>0</v>
      </c>
      <c r="J92" s="14">
        <f t="shared" ref="J92:J97" si="194">H92+I92</f>
        <v>1141.6510000000001</v>
      </c>
      <c r="K92" s="28">
        <v>1141.6510000000001</v>
      </c>
      <c r="L92" s="27">
        <v>0</v>
      </c>
      <c r="M92" s="14">
        <f t="shared" ref="M92:M97" si="195">K92+L92</f>
        <v>1141.6510000000001</v>
      </c>
    </row>
    <row r="93" spans="1:13" ht="63.75" x14ac:dyDescent="0.2">
      <c r="A93" s="12" t="s">
        <v>87</v>
      </c>
      <c r="B93" s="13" t="s">
        <v>17</v>
      </c>
      <c r="C93" s="13" t="s">
        <v>86</v>
      </c>
      <c r="D93" s="13" t="s">
        <v>88</v>
      </c>
      <c r="E93" s="29">
        <v>1141.6510000000001</v>
      </c>
      <c r="F93" s="27">
        <v>0</v>
      </c>
      <c r="G93" s="14">
        <f t="shared" si="193"/>
        <v>1141.6510000000001</v>
      </c>
      <c r="H93" s="29">
        <v>1141.6510000000001</v>
      </c>
      <c r="I93" s="27">
        <v>0</v>
      </c>
      <c r="J93" s="14">
        <f t="shared" si="194"/>
        <v>1141.6510000000001</v>
      </c>
      <c r="K93" s="29">
        <v>1141.6510000000001</v>
      </c>
      <c r="L93" s="27">
        <v>0</v>
      </c>
      <c r="M93" s="14">
        <f t="shared" si="195"/>
        <v>1141.6510000000001</v>
      </c>
    </row>
    <row r="94" spans="1:13" ht="38.25" x14ac:dyDescent="0.2">
      <c r="A94" s="4" t="s">
        <v>89</v>
      </c>
      <c r="B94" s="9" t="s">
        <v>17</v>
      </c>
      <c r="C94" s="9" t="s">
        <v>90</v>
      </c>
      <c r="D94" s="3" t="s">
        <v>0</v>
      </c>
      <c r="E94" s="28">
        <v>25.114000000000001</v>
      </c>
      <c r="F94" s="27">
        <v>0</v>
      </c>
      <c r="G94" s="14">
        <f t="shared" si="193"/>
        <v>25.114000000000001</v>
      </c>
      <c r="H94" s="28">
        <v>25.114000000000001</v>
      </c>
      <c r="I94" s="27">
        <v>0</v>
      </c>
      <c r="J94" s="14">
        <f t="shared" si="194"/>
        <v>25.114000000000001</v>
      </c>
      <c r="K94" s="28">
        <v>25.114000000000001</v>
      </c>
      <c r="L94" s="27">
        <v>0</v>
      </c>
      <c r="M94" s="14">
        <f t="shared" si="195"/>
        <v>25.114000000000001</v>
      </c>
    </row>
    <row r="95" spans="1:13" ht="13.5" x14ac:dyDescent="0.2">
      <c r="A95" s="12" t="s">
        <v>91</v>
      </c>
      <c r="B95" s="13" t="s">
        <v>17</v>
      </c>
      <c r="C95" s="13" t="s">
        <v>90</v>
      </c>
      <c r="D95" s="13" t="s">
        <v>92</v>
      </c>
      <c r="E95" s="29">
        <v>25.114000000000001</v>
      </c>
      <c r="F95" s="27">
        <v>0</v>
      </c>
      <c r="G95" s="14">
        <f t="shared" si="193"/>
        <v>25.114000000000001</v>
      </c>
      <c r="H95" s="29">
        <v>25.114000000000001</v>
      </c>
      <c r="I95" s="27">
        <v>0</v>
      </c>
      <c r="J95" s="14">
        <f t="shared" si="194"/>
        <v>25.114000000000001</v>
      </c>
      <c r="K95" s="29">
        <v>25.114000000000001</v>
      </c>
      <c r="L95" s="27">
        <v>0</v>
      </c>
      <c r="M95" s="14">
        <f t="shared" si="195"/>
        <v>25.114000000000001</v>
      </c>
    </row>
    <row r="96" spans="1:13" ht="38.25" x14ac:dyDescent="0.2">
      <c r="A96" s="4" t="s">
        <v>89</v>
      </c>
      <c r="B96" s="9" t="s">
        <v>17</v>
      </c>
      <c r="C96" s="20" t="s">
        <v>128</v>
      </c>
      <c r="D96" s="3" t="s">
        <v>0</v>
      </c>
      <c r="E96" s="28">
        <f>E97</f>
        <v>0.93300000000000005</v>
      </c>
      <c r="F96" s="27">
        <f>F97</f>
        <v>0</v>
      </c>
      <c r="G96" s="14">
        <f t="shared" si="193"/>
        <v>0.93300000000000005</v>
      </c>
      <c r="H96" s="28">
        <f>H97</f>
        <v>0</v>
      </c>
      <c r="I96" s="27">
        <f>I97</f>
        <v>0</v>
      </c>
      <c r="J96" s="14">
        <f t="shared" si="194"/>
        <v>0</v>
      </c>
      <c r="K96" s="28">
        <f>K97</f>
        <v>0</v>
      </c>
      <c r="L96" s="27">
        <f>L97</f>
        <v>0</v>
      </c>
      <c r="M96" s="14">
        <f t="shared" si="195"/>
        <v>0</v>
      </c>
    </row>
    <row r="97" spans="1:13" ht="13.5" x14ac:dyDescent="0.2">
      <c r="A97" s="12" t="s">
        <v>91</v>
      </c>
      <c r="B97" s="13" t="s">
        <v>17</v>
      </c>
      <c r="C97" s="17" t="s">
        <v>128</v>
      </c>
      <c r="D97" s="13" t="s">
        <v>92</v>
      </c>
      <c r="E97" s="29">
        <v>0.93300000000000005</v>
      </c>
      <c r="F97" s="27">
        <v>0</v>
      </c>
      <c r="G97" s="14">
        <f t="shared" si="193"/>
        <v>0.93300000000000005</v>
      </c>
      <c r="H97" s="29">
        <v>0</v>
      </c>
      <c r="I97" s="27">
        <v>0</v>
      </c>
      <c r="J97" s="14">
        <f t="shared" si="194"/>
        <v>0</v>
      </c>
      <c r="K97" s="29">
        <v>0</v>
      </c>
      <c r="L97" s="27">
        <v>0</v>
      </c>
      <c r="M97" s="14">
        <f t="shared" si="195"/>
        <v>0</v>
      </c>
    </row>
    <row r="98" spans="1:13" s="21" customFormat="1" ht="25.5" x14ac:dyDescent="0.2">
      <c r="A98" s="19" t="s">
        <v>126</v>
      </c>
      <c r="B98" s="20">
        <v>925</v>
      </c>
      <c r="C98" s="20" t="s">
        <v>127</v>
      </c>
      <c r="D98" s="20"/>
      <c r="E98" s="28">
        <f>E99</f>
        <v>110</v>
      </c>
      <c r="F98" s="27">
        <f>F99</f>
        <v>0</v>
      </c>
      <c r="G98" s="15">
        <f>F98+E98</f>
        <v>110</v>
      </c>
      <c r="H98" s="28">
        <f>H99</f>
        <v>0</v>
      </c>
      <c r="I98" s="27">
        <f>I99</f>
        <v>0</v>
      </c>
      <c r="J98" s="15">
        <f>I98+H98</f>
        <v>0</v>
      </c>
      <c r="K98" s="28">
        <f>K99</f>
        <v>0</v>
      </c>
      <c r="L98" s="27">
        <f>L99</f>
        <v>0</v>
      </c>
      <c r="M98" s="15">
        <f>L98+K98</f>
        <v>0</v>
      </c>
    </row>
    <row r="99" spans="1:13" ht="13.5" x14ac:dyDescent="0.2">
      <c r="A99" s="12" t="s">
        <v>40</v>
      </c>
      <c r="B99" s="13">
        <v>925</v>
      </c>
      <c r="C99" s="17" t="s">
        <v>127</v>
      </c>
      <c r="D99" s="13">
        <v>244</v>
      </c>
      <c r="E99" s="29">
        <v>110</v>
      </c>
      <c r="F99" s="27">
        <v>0</v>
      </c>
      <c r="G99" s="14">
        <f>F99+E99</f>
        <v>110</v>
      </c>
      <c r="H99" s="29">
        <v>0</v>
      </c>
      <c r="I99" s="27">
        <v>0</v>
      </c>
      <c r="J99" s="14">
        <f>I99+H99</f>
        <v>0</v>
      </c>
      <c r="K99" s="29">
        <v>0</v>
      </c>
      <c r="L99" s="27">
        <v>0</v>
      </c>
      <c r="M99" s="14">
        <f>L99+K99</f>
        <v>0</v>
      </c>
    </row>
    <row r="100" spans="1:13" s="21" customFormat="1" ht="13.5" x14ac:dyDescent="0.2">
      <c r="A100" s="19" t="s">
        <v>124</v>
      </c>
      <c r="B100" s="20">
        <v>925</v>
      </c>
      <c r="C100" s="20" t="s">
        <v>125</v>
      </c>
      <c r="D100" s="20"/>
      <c r="E100" s="28">
        <f>E101</f>
        <v>520</v>
      </c>
      <c r="F100" s="27">
        <f>F101</f>
        <v>0</v>
      </c>
      <c r="G100" s="15">
        <f>F100+E100</f>
        <v>520</v>
      </c>
      <c r="H100" s="28">
        <f>H101</f>
        <v>0</v>
      </c>
      <c r="I100" s="27">
        <f>I101</f>
        <v>0</v>
      </c>
      <c r="J100" s="15">
        <f>I100+H100</f>
        <v>0</v>
      </c>
      <c r="K100" s="28">
        <f>K101</f>
        <v>0</v>
      </c>
      <c r="L100" s="27">
        <f>L101</f>
        <v>0</v>
      </c>
      <c r="M100" s="15">
        <f>L100+K100</f>
        <v>0</v>
      </c>
    </row>
    <row r="101" spans="1:13" ht="13.5" x14ac:dyDescent="0.2">
      <c r="A101" s="12" t="s">
        <v>40</v>
      </c>
      <c r="B101" s="13">
        <v>925</v>
      </c>
      <c r="C101" s="17" t="s">
        <v>125</v>
      </c>
      <c r="D101" s="13">
        <v>800</v>
      </c>
      <c r="E101" s="29">
        <v>520</v>
      </c>
      <c r="F101" s="27">
        <v>0</v>
      </c>
      <c r="G101" s="14">
        <f>F101+E101</f>
        <v>520</v>
      </c>
      <c r="H101" s="29">
        <v>0</v>
      </c>
      <c r="I101" s="27">
        <v>0</v>
      </c>
      <c r="J101" s="14">
        <f>I101+H101</f>
        <v>0</v>
      </c>
      <c r="K101" s="29">
        <v>0</v>
      </c>
      <c r="L101" s="27">
        <v>0</v>
      </c>
      <c r="M101" s="14">
        <f>L101+K101</f>
        <v>0</v>
      </c>
    </row>
    <row r="102" spans="1:13" ht="76.5" x14ac:dyDescent="0.2">
      <c r="A102" s="4" t="s">
        <v>93</v>
      </c>
      <c r="B102" s="9" t="s">
        <v>17</v>
      </c>
      <c r="C102" s="9" t="s">
        <v>94</v>
      </c>
      <c r="D102" s="3" t="s">
        <v>0</v>
      </c>
      <c r="E102" s="28">
        <v>19.501999999999999</v>
      </c>
      <c r="F102" s="27">
        <v>0</v>
      </c>
      <c r="G102" s="14">
        <f t="shared" ref="G102:G113" si="196">E102+F102</f>
        <v>19.501999999999999</v>
      </c>
      <c r="H102" s="28">
        <f>H103+H104</f>
        <v>19.942999999999998</v>
      </c>
      <c r="I102" s="28">
        <f t="shared" ref="I102:J102" si="197">I103+I104</f>
        <v>0</v>
      </c>
      <c r="J102" s="28">
        <f t="shared" si="197"/>
        <v>19.942999999999998</v>
      </c>
      <c r="K102" s="28">
        <f>K103+K104</f>
        <v>20.484000000000002</v>
      </c>
      <c r="L102" s="28">
        <f t="shared" ref="L102" si="198">L103+L104</f>
        <v>0</v>
      </c>
      <c r="M102" s="28">
        <f t="shared" ref="M102" si="199">M103+M104</f>
        <v>20.484000000000002</v>
      </c>
    </row>
    <row r="103" spans="1:13" ht="63.75" x14ac:dyDescent="0.2">
      <c r="A103" s="12" t="s">
        <v>87</v>
      </c>
      <c r="B103" s="13" t="s">
        <v>17</v>
      </c>
      <c r="C103" s="13" t="s">
        <v>94</v>
      </c>
      <c r="D103" s="13" t="s">
        <v>88</v>
      </c>
      <c r="E103" s="29">
        <v>15.821</v>
      </c>
      <c r="F103" s="27">
        <v>0</v>
      </c>
      <c r="G103" s="14">
        <f t="shared" si="196"/>
        <v>15.821</v>
      </c>
      <c r="H103" s="29">
        <v>15.821</v>
      </c>
      <c r="I103" s="27">
        <v>0</v>
      </c>
      <c r="J103" s="14">
        <f t="shared" ref="J103:J110" si="200">H103+I103</f>
        <v>15.821</v>
      </c>
      <c r="K103" s="29">
        <v>15.821</v>
      </c>
      <c r="L103" s="27">
        <v>0</v>
      </c>
      <c r="M103" s="14">
        <f t="shared" ref="M103:M110" si="201">K103+L103</f>
        <v>15.821</v>
      </c>
    </row>
    <row r="104" spans="1:13" ht="25.5" x14ac:dyDescent="0.2">
      <c r="A104" s="12" t="s">
        <v>24</v>
      </c>
      <c r="B104" s="13" t="s">
        <v>17</v>
      </c>
      <c r="C104" s="13" t="s">
        <v>94</v>
      </c>
      <c r="D104" s="13" t="s">
        <v>25</v>
      </c>
      <c r="E104" s="29">
        <v>3.681</v>
      </c>
      <c r="F104" s="27">
        <v>0</v>
      </c>
      <c r="G104" s="14">
        <f t="shared" si="196"/>
        <v>3.681</v>
      </c>
      <c r="H104" s="29">
        <v>4.1219999999999999</v>
      </c>
      <c r="I104" s="27">
        <v>0</v>
      </c>
      <c r="J104" s="14">
        <f t="shared" si="200"/>
        <v>4.1219999999999999</v>
      </c>
      <c r="K104" s="29">
        <v>4.6630000000000003</v>
      </c>
      <c r="L104" s="27">
        <v>0</v>
      </c>
      <c r="M104" s="14">
        <f t="shared" si="201"/>
        <v>4.6630000000000003</v>
      </c>
    </row>
    <row r="105" spans="1:13" ht="63.75" x14ac:dyDescent="0.2">
      <c r="A105" s="4" t="s">
        <v>95</v>
      </c>
      <c r="B105" s="9" t="s">
        <v>17</v>
      </c>
      <c r="C105" s="9" t="s">
        <v>96</v>
      </c>
      <c r="D105" s="3" t="s">
        <v>0</v>
      </c>
      <c r="E105" s="28">
        <f>E106+E107+E108</f>
        <v>9573.8100000000013</v>
      </c>
      <c r="F105" s="27">
        <f>F107</f>
        <v>-1</v>
      </c>
      <c r="G105" s="14">
        <f t="shared" si="196"/>
        <v>9572.8100000000013</v>
      </c>
      <c r="H105" s="28">
        <f>H106+H107+H108</f>
        <v>8944.2100000000009</v>
      </c>
      <c r="I105" s="27">
        <f>I107</f>
        <v>0</v>
      </c>
      <c r="J105" s="14">
        <f t="shared" si="200"/>
        <v>8944.2100000000009</v>
      </c>
      <c r="K105" s="28">
        <f>K106+K107+K108</f>
        <v>8944.2100000000009</v>
      </c>
      <c r="L105" s="27">
        <f>L107</f>
        <v>0</v>
      </c>
      <c r="M105" s="14">
        <f t="shared" si="201"/>
        <v>8944.2100000000009</v>
      </c>
    </row>
    <row r="106" spans="1:13" ht="63.75" x14ac:dyDescent="0.2">
      <c r="A106" s="12" t="s">
        <v>87</v>
      </c>
      <c r="B106" s="13" t="s">
        <v>17</v>
      </c>
      <c r="C106" s="13" t="s">
        <v>96</v>
      </c>
      <c r="D106" s="13" t="s">
        <v>88</v>
      </c>
      <c r="E106" s="29">
        <v>8759.01</v>
      </c>
      <c r="F106" s="27">
        <v>0</v>
      </c>
      <c r="G106" s="14">
        <f t="shared" si="196"/>
        <v>8759.01</v>
      </c>
      <c r="H106" s="29">
        <v>8759.01</v>
      </c>
      <c r="I106" s="27">
        <v>0</v>
      </c>
      <c r="J106" s="14">
        <f t="shared" si="200"/>
        <v>8759.01</v>
      </c>
      <c r="K106" s="29">
        <v>8759.01</v>
      </c>
      <c r="L106" s="27">
        <v>0</v>
      </c>
      <c r="M106" s="14">
        <f t="shared" si="201"/>
        <v>8759.01</v>
      </c>
    </row>
    <row r="107" spans="1:13" ht="25.5" x14ac:dyDescent="0.2">
      <c r="A107" s="12" t="s">
        <v>24</v>
      </c>
      <c r="B107" s="13" t="s">
        <v>17</v>
      </c>
      <c r="C107" s="13" t="s">
        <v>96</v>
      </c>
      <c r="D107" s="13" t="s">
        <v>25</v>
      </c>
      <c r="E107" s="29">
        <v>799.6</v>
      </c>
      <c r="F107" s="27">
        <f>-11+10</f>
        <v>-1</v>
      </c>
      <c r="G107" s="14">
        <f t="shared" si="196"/>
        <v>798.6</v>
      </c>
      <c r="H107" s="29">
        <v>170</v>
      </c>
      <c r="I107" s="27">
        <v>0</v>
      </c>
      <c r="J107" s="14">
        <f t="shared" si="200"/>
        <v>170</v>
      </c>
      <c r="K107" s="29">
        <v>170</v>
      </c>
      <c r="L107" s="27">
        <v>0</v>
      </c>
      <c r="M107" s="14">
        <f t="shared" si="201"/>
        <v>170</v>
      </c>
    </row>
    <row r="108" spans="1:13" ht="13.5" x14ac:dyDescent="0.2">
      <c r="A108" s="12" t="s">
        <v>40</v>
      </c>
      <c r="B108" s="13" t="s">
        <v>17</v>
      </c>
      <c r="C108" s="13" t="s">
        <v>96</v>
      </c>
      <c r="D108" s="13" t="s">
        <v>41</v>
      </c>
      <c r="E108" s="29">
        <v>15.2</v>
      </c>
      <c r="F108" s="27">
        <v>0</v>
      </c>
      <c r="G108" s="14">
        <f t="shared" si="196"/>
        <v>15.2</v>
      </c>
      <c r="H108" s="29">
        <v>15.2</v>
      </c>
      <c r="I108" s="27">
        <v>0</v>
      </c>
      <c r="J108" s="14">
        <f t="shared" si="200"/>
        <v>15.2</v>
      </c>
      <c r="K108" s="29">
        <v>15.2</v>
      </c>
      <c r="L108" s="27">
        <v>0</v>
      </c>
      <c r="M108" s="14">
        <f t="shared" si="201"/>
        <v>15.2</v>
      </c>
    </row>
    <row r="109" spans="1:13" ht="38.25" x14ac:dyDescent="0.2">
      <c r="A109" s="4" t="s">
        <v>97</v>
      </c>
      <c r="B109" s="9" t="s">
        <v>17</v>
      </c>
      <c r="C109" s="9" t="s">
        <v>98</v>
      </c>
      <c r="D109" s="3" t="s">
        <v>0</v>
      </c>
      <c r="E109" s="28">
        <f>E110</f>
        <v>100</v>
      </c>
      <c r="F109" s="27">
        <v>0</v>
      </c>
      <c r="G109" s="14">
        <f t="shared" si="196"/>
        <v>100</v>
      </c>
      <c r="H109" s="28">
        <f>H110</f>
        <v>100</v>
      </c>
      <c r="I109" s="27">
        <v>0</v>
      </c>
      <c r="J109" s="14">
        <f t="shared" si="200"/>
        <v>100</v>
      </c>
      <c r="K109" s="28">
        <f>K110</f>
        <v>100</v>
      </c>
      <c r="L109" s="27">
        <v>0</v>
      </c>
      <c r="M109" s="14">
        <f t="shared" si="201"/>
        <v>100</v>
      </c>
    </row>
    <row r="110" spans="1:13" ht="13.5" x14ac:dyDescent="0.2">
      <c r="A110" s="12" t="s">
        <v>40</v>
      </c>
      <c r="B110" s="13" t="s">
        <v>17</v>
      </c>
      <c r="C110" s="13" t="s">
        <v>98</v>
      </c>
      <c r="D110" s="13" t="s">
        <v>41</v>
      </c>
      <c r="E110" s="29">
        <v>100</v>
      </c>
      <c r="F110" s="27">
        <v>0</v>
      </c>
      <c r="G110" s="14">
        <f t="shared" si="196"/>
        <v>100</v>
      </c>
      <c r="H110" s="29">
        <v>100</v>
      </c>
      <c r="I110" s="27">
        <v>0</v>
      </c>
      <c r="J110" s="14">
        <f t="shared" si="200"/>
        <v>100</v>
      </c>
      <c r="K110" s="29">
        <v>100</v>
      </c>
      <c r="L110" s="27">
        <v>0</v>
      </c>
      <c r="M110" s="14">
        <f t="shared" si="201"/>
        <v>100</v>
      </c>
    </row>
    <row r="111" spans="1:13" ht="15.75" x14ac:dyDescent="0.2">
      <c r="A111" s="4" t="s">
        <v>99</v>
      </c>
      <c r="B111" s="9" t="s">
        <v>17</v>
      </c>
      <c r="C111" s="9" t="s">
        <v>100</v>
      </c>
      <c r="D111" s="3" t="s">
        <v>0</v>
      </c>
      <c r="E111" s="28">
        <f>E112+E113+E114</f>
        <v>511.21600000000001</v>
      </c>
      <c r="F111" s="28">
        <f t="shared" ref="F111:G111" si="202">F112+F113+F114</f>
        <v>647</v>
      </c>
      <c r="G111" s="28">
        <f t="shared" si="202"/>
        <v>1158.2159999999999</v>
      </c>
      <c r="H111" s="28">
        <f>H112+H113+H114</f>
        <v>511.21600000000001</v>
      </c>
      <c r="I111" s="28">
        <f t="shared" ref="I111" si="203">I112+I113+I114</f>
        <v>0</v>
      </c>
      <c r="J111" s="28">
        <f t="shared" ref="J111" si="204">J112+J113+J114</f>
        <v>511.21600000000001</v>
      </c>
      <c r="K111" s="28">
        <f>K112+K113+K114</f>
        <v>511.21600000000001</v>
      </c>
      <c r="L111" s="28">
        <f t="shared" ref="L111" si="205">L112+L113+L114</f>
        <v>0</v>
      </c>
      <c r="M111" s="28">
        <f t="shared" ref="M111" si="206">M112+M113+M114</f>
        <v>511.21600000000001</v>
      </c>
    </row>
    <row r="112" spans="1:13" ht="25.5" x14ac:dyDescent="0.2">
      <c r="A112" s="12" t="s">
        <v>24</v>
      </c>
      <c r="B112" s="13" t="s">
        <v>17</v>
      </c>
      <c r="C112" s="13" t="s">
        <v>100</v>
      </c>
      <c r="D112" s="13" t="s">
        <v>25</v>
      </c>
      <c r="E112" s="29">
        <v>50</v>
      </c>
      <c r="F112" s="27">
        <f>422+18</f>
        <v>440</v>
      </c>
      <c r="G112" s="14">
        <f t="shared" si="196"/>
        <v>490</v>
      </c>
      <c r="H112" s="29">
        <v>50</v>
      </c>
      <c r="I112" s="27">
        <v>0</v>
      </c>
      <c r="J112" s="14">
        <f t="shared" ref="J112:J114" si="207">H112+I112</f>
        <v>50</v>
      </c>
      <c r="K112" s="29">
        <v>50</v>
      </c>
      <c r="L112" s="27">
        <v>0</v>
      </c>
      <c r="M112" s="14">
        <f t="shared" ref="M112:M114" si="208">K112+L112</f>
        <v>50</v>
      </c>
    </row>
    <row r="113" spans="1:13" ht="13.5" x14ac:dyDescent="0.2">
      <c r="A113" s="12" t="s">
        <v>101</v>
      </c>
      <c r="B113" s="13" t="s">
        <v>17</v>
      </c>
      <c r="C113" s="13" t="s">
        <v>100</v>
      </c>
      <c r="D113" s="13" t="s">
        <v>102</v>
      </c>
      <c r="E113" s="29">
        <v>435.21600000000001</v>
      </c>
      <c r="F113" s="27">
        <v>0</v>
      </c>
      <c r="G113" s="14">
        <f t="shared" si="196"/>
        <v>435.21600000000001</v>
      </c>
      <c r="H113" s="29">
        <v>435.21600000000001</v>
      </c>
      <c r="I113" s="27">
        <v>0</v>
      </c>
      <c r="J113" s="14">
        <f t="shared" si="207"/>
        <v>435.21600000000001</v>
      </c>
      <c r="K113" s="29">
        <v>435.21600000000001</v>
      </c>
      <c r="L113" s="27">
        <v>0</v>
      </c>
      <c r="M113" s="14">
        <f t="shared" si="208"/>
        <v>435.21600000000001</v>
      </c>
    </row>
    <row r="114" spans="1:13" ht="13.5" x14ac:dyDescent="0.2">
      <c r="A114" s="12" t="s">
        <v>40</v>
      </c>
      <c r="B114" s="13" t="s">
        <v>17</v>
      </c>
      <c r="C114" s="13" t="s">
        <v>100</v>
      </c>
      <c r="D114" s="13" t="s">
        <v>41</v>
      </c>
      <c r="E114" s="29">
        <v>26</v>
      </c>
      <c r="F114" s="27">
        <f>11+151.8+44.2</f>
        <v>207</v>
      </c>
      <c r="G114" s="14">
        <f>F114+E114</f>
        <v>233</v>
      </c>
      <c r="H114" s="29">
        <v>26</v>
      </c>
      <c r="I114" s="27">
        <v>0</v>
      </c>
      <c r="J114" s="14">
        <f t="shared" si="207"/>
        <v>26</v>
      </c>
      <c r="K114" s="29">
        <v>26</v>
      </c>
      <c r="L114" s="27">
        <v>0</v>
      </c>
      <c r="M114" s="14">
        <f t="shared" si="208"/>
        <v>26</v>
      </c>
    </row>
    <row r="115" spans="1:13" ht="15.75" x14ac:dyDescent="0.2">
      <c r="A115" s="4" t="s">
        <v>103</v>
      </c>
      <c r="B115" s="9" t="s">
        <v>17</v>
      </c>
      <c r="C115" s="9" t="s">
        <v>104</v>
      </c>
      <c r="D115" s="3" t="s">
        <v>0</v>
      </c>
      <c r="E115" s="28">
        <f>E116</f>
        <v>0</v>
      </c>
      <c r="F115" s="28">
        <f t="shared" ref="F115:G115" si="209">F116</f>
        <v>0</v>
      </c>
      <c r="G115" s="28">
        <f t="shared" si="209"/>
        <v>0</v>
      </c>
      <c r="H115" s="28">
        <f>H116</f>
        <v>1068.7</v>
      </c>
      <c r="I115" s="28">
        <f t="shared" ref="I115" si="210">I116</f>
        <v>0</v>
      </c>
      <c r="J115" s="28">
        <f t="shared" ref="J115" si="211">J116</f>
        <v>1068.7</v>
      </c>
      <c r="K115" s="28">
        <f>K116</f>
        <v>1930.4</v>
      </c>
      <c r="L115" s="28">
        <f t="shared" ref="L115" si="212">L116</f>
        <v>0</v>
      </c>
      <c r="M115" s="28">
        <f t="shared" ref="M115" si="213">M116</f>
        <v>1930.4</v>
      </c>
    </row>
    <row r="116" spans="1:13" ht="13.5" x14ac:dyDescent="0.2">
      <c r="A116" s="12" t="s">
        <v>105</v>
      </c>
      <c r="B116" s="13" t="s">
        <v>17</v>
      </c>
      <c r="C116" s="13" t="s">
        <v>104</v>
      </c>
      <c r="D116" s="13" t="s">
        <v>106</v>
      </c>
      <c r="E116" s="29">
        <v>0</v>
      </c>
      <c r="F116" s="27">
        <v>0</v>
      </c>
      <c r="G116" s="14">
        <f>F116+E116</f>
        <v>0</v>
      </c>
      <c r="H116" s="29">
        <v>1068.7</v>
      </c>
      <c r="I116" s="27">
        <v>0</v>
      </c>
      <c r="J116" s="14">
        <f>I116+H116</f>
        <v>1068.7</v>
      </c>
      <c r="K116" s="29">
        <v>1930.4</v>
      </c>
      <c r="L116" s="27">
        <v>0</v>
      </c>
      <c r="M116" s="14">
        <f>L116+K116</f>
        <v>1930.4</v>
      </c>
    </row>
    <row r="117" spans="1:13" ht="15" customHeight="1" x14ac:dyDescent="0.2">
      <c r="J117" t="s">
        <v>150</v>
      </c>
    </row>
  </sheetData>
  <mergeCells count="9">
    <mergeCell ref="A11:M11"/>
    <mergeCell ref="A12:M12"/>
    <mergeCell ref="A13:A14"/>
    <mergeCell ref="B13:B14"/>
    <mergeCell ref="C13:C14"/>
    <mergeCell ref="D13:D14"/>
    <mergeCell ref="K13:M13"/>
    <mergeCell ref="H13:J13"/>
    <mergeCell ref="E13:G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2020-05-12T09:24:10Z</dcterms:modified>
</cp:coreProperties>
</file>