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2" sheetId="2" r:id="rId1"/>
  </sheets>
  <definedNames>
    <definedName name="_xlnm.Print_Area" localSheetId="0">Table2!$A$1:$M$134</definedName>
  </definedNames>
  <calcPr calcId="152511" calcMode="manual"/>
</workbook>
</file>

<file path=xl/calcChain.xml><?xml version="1.0" encoding="utf-8"?>
<calcChain xmlns="http://schemas.openxmlformats.org/spreadsheetml/2006/main">
  <c r="G92" i="2" l="1"/>
  <c r="M85" i="2"/>
  <c r="M84" i="2" s="1"/>
  <c r="J85" i="2"/>
  <c r="G85" i="2"/>
  <c r="G84" i="2" s="1"/>
  <c r="L84" i="2"/>
  <c r="K84" i="2"/>
  <c r="J84" i="2"/>
  <c r="I84" i="2"/>
  <c r="H84" i="2"/>
  <c r="F84" i="2"/>
  <c r="E84" i="2"/>
  <c r="F65" i="2"/>
  <c r="G65" i="2" s="1"/>
  <c r="G64" i="2" s="1"/>
  <c r="E64" i="2"/>
  <c r="F91" i="2"/>
  <c r="E91" i="2"/>
  <c r="M32" i="2"/>
  <c r="M31" i="2" s="1"/>
  <c r="J32" i="2"/>
  <c r="G32" i="2"/>
  <c r="G31" i="2" s="1"/>
  <c r="L31" i="2"/>
  <c r="K31" i="2"/>
  <c r="J31" i="2"/>
  <c r="I31" i="2"/>
  <c r="H31" i="2"/>
  <c r="F31" i="2"/>
  <c r="E31" i="2"/>
  <c r="F43" i="2"/>
  <c r="H43" i="2"/>
  <c r="I43" i="2"/>
  <c r="J43" i="2"/>
  <c r="K43" i="2"/>
  <c r="L43" i="2"/>
  <c r="F41" i="2"/>
  <c r="H41" i="2"/>
  <c r="I41" i="2"/>
  <c r="K41" i="2"/>
  <c r="L41" i="2"/>
  <c r="E41" i="2"/>
  <c r="E43" i="2"/>
  <c r="M44" i="2"/>
  <c r="M43" i="2" s="1"/>
  <c r="J44" i="2"/>
  <c r="G44" i="2"/>
  <c r="G43" i="2" s="1"/>
  <c r="M42" i="2"/>
  <c r="M41" i="2" s="1"/>
  <c r="J42" i="2"/>
  <c r="J41" i="2" s="1"/>
  <c r="G42" i="2"/>
  <c r="G41" i="2" s="1"/>
  <c r="M48" i="2"/>
  <c r="M47" i="2" s="1"/>
  <c r="J48" i="2"/>
  <c r="G48" i="2"/>
  <c r="G47" i="2" s="1"/>
  <c r="L47" i="2"/>
  <c r="K47" i="2"/>
  <c r="J47" i="2"/>
  <c r="I47" i="2"/>
  <c r="H47" i="2"/>
  <c r="F47" i="2"/>
  <c r="E47" i="2"/>
  <c r="F128" i="2"/>
  <c r="F123" i="2"/>
  <c r="F121" i="2" s="1"/>
  <c r="M53" i="2"/>
  <c r="M52" i="2" s="1"/>
  <c r="J53" i="2"/>
  <c r="J52" i="2" s="1"/>
  <c r="G53" i="2"/>
  <c r="G52" i="2" s="1"/>
  <c r="L52" i="2"/>
  <c r="K52" i="2"/>
  <c r="I52" i="2"/>
  <c r="H52" i="2"/>
  <c r="F52" i="2"/>
  <c r="E52" i="2"/>
  <c r="F38" i="2"/>
  <c r="E38" i="2"/>
  <c r="M39" i="2"/>
  <c r="J39" i="2"/>
  <c r="G39" i="2"/>
  <c r="F64" i="2" l="1"/>
  <c r="G130" i="2"/>
  <c r="F49" i="2" l="1"/>
  <c r="E49" i="2"/>
  <c r="G50" i="2"/>
  <c r="G49" i="2" s="1"/>
  <c r="F62" i="2"/>
  <c r="E62" i="2"/>
  <c r="G63" i="2"/>
  <c r="G62" i="2" s="1"/>
  <c r="P67" i="2" l="1"/>
  <c r="P66" i="2" s="1"/>
  <c r="O67" i="2"/>
  <c r="O66" i="2" s="1"/>
  <c r="G61" i="2" l="1"/>
  <c r="G60" i="2" s="1"/>
  <c r="F60" i="2"/>
  <c r="E60" i="2"/>
  <c r="M61" i="2"/>
  <c r="M60" i="2" s="1"/>
  <c r="J61" i="2"/>
  <c r="J60" i="2" s="1"/>
  <c r="L60" i="2"/>
  <c r="K60" i="2"/>
  <c r="I60" i="2"/>
  <c r="H60" i="2"/>
  <c r="N16" i="2" l="1"/>
  <c r="F98" i="2"/>
  <c r="M101" i="2"/>
  <c r="M100" i="2" s="1"/>
  <c r="J101" i="2"/>
  <c r="J100" i="2" s="1"/>
  <c r="G101" i="2"/>
  <c r="G100" i="2" s="1"/>
  <c r="L100" i="2"/>
  <c r="K100" i="2"/>
  <c r="I100" i="2"/>
  <c r="H100" i="2"/>
  <c r="F100" i="2"/>
  <c r="E100" i="2"/>
  <c r="M80" i="2" l="1"/>
  <c r="M79" i="2" s="1"/>
  <c r="J80" i="2"/>
  <c r="G80" i="2"/>
  <c r="G79" i="2" s="1"/>
  <c r="L79" i="2"/>
  <c r="K79" i="2"/>
  <c r="J79" i="2"/>
  <c r="I79" i="2"/>
  <c r="H79" i="2"/>
  <c r="F79" i="2"/>
  <c r="E79" i="2"/>
  <c r="M132" i="2"/>
  <c r="M131" i="2" s="1"/>
  <c r="L131" i="2"/>
  <c r="K131" i="2"/>
  <c r="M130" i="2"/>
  <c r="M129" i="2"/>
  <c r="M128" i="2"/>
  <c r="L127" i="2"/>
  <c r="K127" i="2"/>
  <c r="M126" i="2"/>
  <c r="K125" i="2"/>
  <c r="M125" i="2" s="1"/>
  <c r="M124" i="2"/>
  <c r="M123" i="2"/>
  <c r="M122" i="2"/>
  <c r="L121" i="2"/>
  <c r="K121" i="2"/>
  <c r="M120" i="2"/>
  <c r="M119" i="2"/>
  <c r="L118" i="2"/>
  <c r="K118" i="2"/>
  <c r="M117" i="2"/>
  <c r="L116" i="2"/>
  <c r="K116" i="2"/>
  <c r="M115" i="2"/>
  <c r="L114" i="2"/>
  <c r="K114" i="2"/>
  <c r="M113" i="2"/>
  <c r="L112" i="2"/>
  <c r="K112" i="2"/>
  <c r="M111" i="2"/>
  <c r="M110" i="2"/>
  <c r="M109" i="2"/>
  <c r="M108" i="2"/>
  <c r="M105" i="2"/>
  <c r="L104" i="2"/>
  <c r="L103" i="2" s="1"/>
  <c r="L102" i="2" s="1"/>
  <c r="K104" i="2"/>
  <c r="K103" i="2" s="1"/>
  <c r="K102" i="2" s="1"/>
  <c r="M99" i="2"/>
  <c r="M98" i="2" s="1"/>
  <c r="L98" i="2"/>
  <c r="K98" i="2"/>
  <c r="M97" i="2"/>
  <c r="M96" i="2" s="1"/>
  <c r="L96" i="2"/>
  <c r="K96" i="2"/>
  <c r="M94" i="2"/>
  <c r="K93" i="2"/>
  <c r="M93" i="2" s="1"/>
  <c r="M88" i="2"/>
  <c r="M87" i="2" s="1"/>
  <c r="M86" i="2" s="1"/>
  <c r="L87" i="2"/>
  <c r="L86" i="2" s="1"/>
  <c r="K87" i="2"/>
  <c r="K86" i="2" s="1"/>
  <c r="M83" i="2"/>
  <c r="M82" i="2" s="1"/>
  <c r="L82" i="2"/>
  <c r="K82" i="2"/>
  <c r="M78" i="2"/>
  <c r="M77" i="2" s="1"/>
  <c r="L77" i="2"/>
  <c r="K77" i="2"/>
  <c r="M76" i="2"/>
  <c r="M75" i="2" s="1"/>
  <c r="M74" i="2" s="1"/>
  <c r="L75" i="2"/>
  <c r="L74" i="2" s="1"/>
  <c r="K75" i="2"/>
  <c r="K74" i="2" s="1"/>
  <c r="M73" i="2"/>
  <c r="M72" i="2" s="1"/>
  <c r="M71" i="2" s="1"/>
  <c r="L72" i="2"/>
  <c r="L71" i="2" s="1"/>
  <c r="K72" i="2"/>
  <c r="K71" i="2" s="1"/>
  <c r="M70" i="2"/>
  <c r="M69" i="2" s="1"/>
  <c r="L69" i="2"/>
  <c r="K69" i="2"/>
  <c r="M68" i="2"/>
  <c r="M67" i="2" s="1"/>
  <c r="L67" i="2"/>
  <c r="K67" i="2"/>
  <c r="M59" i="2"/>
  <c r="M58" i="2" s="1"/>
  <c r="L58" i="2"/>
  <c r="K58" i="2"/>
  <c r="M57" i="2"/>
  <c r="M56" i="2" s="1"/>
  <c r="L56" i="2"/>
  <c r="K56" i="2"/>
  <c r="M55" i="2"/>
  <c r="M54" i="2" s="1"/>
  <c r="L54" i="2"/>
  <c r="K54" i="2"/>
  <c r="M46" i="2"/>
  <c r="M45" i="2" s="1"/>
  <c r="L45" i="2"/>
  <c r="K45" i="2"/>
  <c r="M40" i="2"/>
  <c r="M38" i="2" s="1"/>
  <c r="L38" i="2"/>
  <c r="K38" i="2"/>
  <c r="M37" i="2"/>
  <c r="M36" i="2" s="1"/>
  <c r="L36" i="2"/>
  <c r="K36" i="2"/>
  <c r="M35" i="2"/>
  <c r="K34" i="2"/>
  <c r="M30" i="2"/>
  <c r="M29" i="2" s="1"/>
  <c r="L29" i="2"/>
  <c r="K29" i="2"/>
  <c r="M28" i="2"/>
  <c r="M27" i="2" s="1"/>
  <c r="M26" i="2" s="1"/>
  <c r="L27" i="2"/>
  <c r="L26" i="2" s="1"/>
  <c r="K27" i="2"/>
  <c r="K26" i="2" s="1"/>
  <c r="M25" i="2"/>
  <c r="M24" i="2" s="1"/>
  <c r="L24" i="2"/>
  <c r="K24" i="2"/>
  <c r="M23" i="2"/>
  <c r="M22" i="2" s="1"/>
  <c r="L22" i="2"/>
  <c r="K22" i="2"/>
  <c r="M21" i="2"/>
  <c r="K20" i="2"/>
  <c r="M20" i="2" s="1"/>
  <c r="J21" i="2"/>
  <c r="H20" i="2"/>
  <c r="J20" i="2" s="1"/>
  <c r="F27" i="2"/>
  <c r="F26" i="2" s="1"/>
  <c r="H27" i="2"/>
  <c r="H26" i="2" s="1"/>
  <c r="I27" i="2"/>
  <c r="I26" i="2" s="1"/>
  <c r="E27" i="2"/>
  <c r="E26" i="2" s="1"/>
  <c r="F29" i="2"/>
  <c r="H29" i="2"/>
  <c r="I29" i="2"/>
  <c r="E29" i="2"/>
  <c r="J30" i="2"/>
  <c r="J29" i="2" s="1"/>
  <c r="J28" i="2"/>
  <c r="J27" i="2" s="1"/>
  <c r="J26" i="2" s="1"/>
  <c r="J25" i="2"/>
  <c r="J24" i="2" s="1"/>
  <c r="I24" i="2"/>
  <c r="H24" i="2"/>
  <c r="J23" i="2"/>
  <c r="J22" i="2" s="1"/>
  <c r="I22" i="2"/>
  <c r="H22" i="2"/>
  <c r="H34" i="2"/>
  <c r="F36" i="2"/>
  <c r="H36" i="2"/>
  <c r="I36" i="2"/>
  <c r="E36" i="2"/>
  <c r="H38" i="2"/>
  <c r="I38" i="2"/>
  <c r="J40" i="2"/>
  <c r="J38" i="2" s="1"/>
  <c r="J37" i="2"/>
  <c r="J36" i="2" s="1"/>
  <c r="J35" i="2"/>
  <c r="F45" i="2"/>
  <c r="H45" i="2"/>
  <c r="I45" i="2"/>
  <c r="E45" i="2"/>
  <c r="J46" i="2"/>
  <c r="J45" i="2" s="1"/>
  <c r="J59" i="2"/>
  <c r="J58" i="2" s="1"/>
  <c r="I58" i="2"/>
  <c r="H58" i="2"/>
  <c r="J57" i="2"/>
  <c r="J56" i="2" s="1"/>
  <c r="I56" i="2"/>
  <c r="H56" i="2"/>
  <c r="J55" i="2"/>
  <c r="J54" i="2" s="1"/>
  <c r="I54" i="2"/>
  <c r="H54" i="2"/>
  <c r="J68" i="2"/>
  <c r="J67" i="2" s="1"/>
  <c r="I67" i="2"/>
  <c r="H67" i="2"/>
  <c r="J70" i="2"/>
  <c r="J69" i="2" s="1"/>
  <c r="I69" i="2"/>
  <c r="H69" i="2"/>
  <c r="J73" i="2"/>
  <c r="J72" i="2" s="1"/>
  <c r="J71" i="2" s="1"/>
  <c r="I72" i="2"/>
  <c r="I71" i="2" s="1"/>
  <c r="H72" i="2"/>
  <c r="H71" i="2" s="1"/>
  <c r="J76" i="2"/>
  <c r="J75" i="2" s="1"/>
  <c r="J74" i="2" s="1"/>
  <c r="I75" i="2"/>
  <c r="I74" i="2" s="1"/>
  <c r="H75" i="2"/>
  <c r="H74" i="2" s="1"/>
  <c r="J78" i="2"/>
  <c r="J77" i="2" s="1"/>
  <c r="I77" i="2"/>
  <c r="H77" i="2"/>
  <c r="J88" i="2"/>
  <c r="J87" i="2" s="1"/>
  <c r="J86" i="2" s="1"/>
  <c r="I87" i="2"/>
  <c r="I86" i="2" s="1"/>
  <c r="H87" i="2"/>
  <c r="H86" i="2" s="1"/>
  <c r="J83" i="2"/>
  <c r="J82" i="2" s="1"/>
  <c r="I82" i="2"/>
  <c r="H82" i="2"/>
  <c r="F93" i="2"/>
  <c r="F90" i="2" s="1"/>
  <c r="F89" i="2" s="1"/>
  <c r="E93" i="2"/>
  <c r="E90" i="2" s="1"/>
  <c r="H93" i="2"/>
  <c r="J99" i="2"/>
  <c r="J98" i="2" s="1"/>
  <c r="I98" i="2"/>
  <c r="H98" i="2"/>
  <c r="J97" i="2"/>
  <c r="J96" i="2" s="1"/>
  <c r="I96" i="2"/>
  <c r="H96" i="2"/>
  <c r="J94" i="2"/>
  <c r="J93" i="2"/>
  <c r="J105" i="2"/>
  <c r="I104" i="2"/>
  <c r="H104" i="2"/>
  <c r="H103" i="2" s="1"/>
  <c r="H102" i="2" s="1"/>
  <c r="I118" i="2"/>
  <c r="H118" i="2"/>
  <c r="J132" i="2"/>
  <c r="J131" i="2" s="1"/>
  <c r="I131" i="2"/>
  <c r="H131" i="2"/>
  <c r="J130" i="2"/>
  <c r="J129" i="2"/>
  <c r="J128" i="2"/>
  <c r="I127" i="2"/>
  <c r="H127" i="2"/>
  <c r="J126" i="2"/>
  <c r="H125" i="2"/>
  <c r="J125" i="2" s="1"/>
  <c r="J124" i="2"/>
  <c r="J123" i="2"/>
  <c r="J122" i="2"/>
  <c r="I121" i="2"/>
  <c r="H121" i="2"/>
  <c r="J120" i="2"/>
  <c r="J119" i="2"/>
  <c r="J117" i="2"/>
  <c r="I116" i="2"/>
  <c r="H116" i="2"/>
  <c r="J115" i="2"/>
  <c r="I114" i="2"/>
  <c r="H114" i="2"/>
  <c r="J113" i="2"/>
  <c r="I112" i="2"/>
  <c r="J112" i="2" s="1"/>
  <c r="H112" i="2"/>
  <c r="J111" i="2"/>
  <c r="J110" i="2"/>
  <c r="J109" i="2"/>
  <c r="J108" i="2"/>
  <c r="G132" i="2"/>
  <c r="G131" i="2" s="1"/>
  <c r="F131" i="2"/>
  <c r="E131" i="2"/>
  <c r="F54" i="2"/>
  <c r="E54" i="2"/>
  <c r="F56" i="2"/>
  <c r="E56" i="2"/>
  <c r="F58" i="2"/>
  <c r="E58" i="2"/>
  <c r="F67" i="2"/>
  <c r="E67" i="2"/>
  <c r="F69" i="2"/>
  <c r="E69" i="2"/>
  <c r="F72" i="2"/>
  <c r="F71" i="2" s="1"/>
  <c r="E71" i="2"/>
  <c r="E72" i="2"/>
  <c r="F75" i="2"/>
  <c r="F74" i="2" s="1"/>
  <c r="E75" i="2"/>
  <c r="E74" i="2" s="1"/>
  <c r="F77" i="2"/>
  <c r="F82" i="2"/>
  <c r="F87" i="2"/>
  <c r="F86" i="2" s="1"/>
  <c r="F96" i="2"/>
  <c r="F95" i="2" s="1"/>
  <c r="E96" i="2"/>
  <c r="E98" i="2"/>
  <c r="G25" i="2"/>
  <c r="G24" i="2" s="1"/>
  <c r="F24" i="2"/>
  <c r="F22" i="2"/>
  <c r="F19" i="2" s="1"/>
  <c r="E24" i="2"/>
  <c r="G23" i="2"/>
  <c r="G22" i="2" s="1"/>
  <c r="E22" i="2"/>
  <c r="E20" i="2"/>
  <c r="G88" i="2"/>
  <c r="G87" i="2" s="1"/>
  <c r="G86" i="2" s="1"/>
  <c r="E87" i="2"/>
  <c r="E86" i="2" s="1"/>
  <c r="G83" i="2"/>
  <c r="G82" i="2" s="1"/>
  <c r="G81" i="2" s="1"/>
  <c r="E82" i="2"/>
  <c r="E81" i="2" s="1"/>
  <c r="E77" i="2"/>
  <c r="F104" i="2"/>
  <c r="E125" i="2"/>
  <c r="F127" i="2"/>
  <c r="E127" i="2"/>
  <c r="H81" i="2" l="1"/>
  <c r="K81" i="2"/>
  <c r="I81" i="2"/>
  <c r="I33" i="2"/>
  <c r="K33" i="2"/>
  <c r="L81" i="2"/>
  <c r="F81" i="2"/>
  <c r="J81" i="2"/>
  <c r="M81" i="2"/>
  <c r="J34" i="2"/>
  <c r="E51" i="2"/>
  <c r="E33" i="2" s="1"/>
  <c r="E19" i="2"/>
  <c r="F51" i="2"/>
  <c r="F33" i="2" s="1"/>
  <c r="F18" i="2" s="1"/>
  <c r="M34" i="2"/>
  <c r="M33" i="2" s="1"/>
  <c r="K95" i="2"/>
  <c r="K91" i="2" s="1"/>
  <c r="K90" i="2" s="1"/>
  <c r="M95" i="2"/>
  <c r="M91" i="2" s="1"/>
  <c r="M90" i="2" s="1"/>
  <c r="L51" i="2"/>
  <c r="L33" i="2" s="1"/>
  <c r="J116" i="2"/>
  <c r="L95" i="2"/>
  <c r="M114" i="2"/>
  <c r="M118" i="2"/>
  <c r="E66" i="2"/>
  <c r="I19" i="2"/>
  <c r="K19" i="2"/>
  <c r="K66" i="2"/>
  <c r="F66" i="2"/>
  <c r="J114" i="2"/>
  <c r="J121" i="2"/>
  <c r="J127" i="2"/>
  <c r="L19" i="2"/>
  <c r="M51" i="2"/>
  <c r="M112" i="2"/>
  <c r="K107" i="2"/>
  <c r="K106" i="2" s="1"/>
  <c r="M121" i="2"/>
  <c r="E95" i="2"/>
  <c r="E89" i="2" s="1"/>
  <c r="J118" i="2"/>
  <c r="I95" i="2"/>
  <c r="H66" i="2"/>
  <c r="I51" i="2"/>
  <c r="K51" i="2"/>
  <c r="M116" i="2"/>
  <c r="M127" i="2"/>
  <c r="I66" i="2"/>
  <c r="L66" i="2"/>
  <c r="J19" i="2"/>
  <c r="J66" i="2"/>
  <c r="M19" i="2"/>
  <c r="M66" i="2"/>
  <c r="M104" i="2"/>
  <c r="M103" i="2" s="1"/>
  <c r="M102" i="2" s="1"/>
  <c r="L107" i="2"/>
  <c r="L106" i="2" s="1"/>
  <c r="K89" i="2"/>
  <c r="H19" i="2"/>
  <c r="H51" i="2"/>
  <c r="H33" i="2" s="1"/>
  <c r="J51" i="2"/>
  <c r="J95" i="2"/>
  <c r="H95" i="2"/>
  <c r="J104" i="2"/>
  <c r="J103" i="2" s="1"/>
  <c r="J102" i="2" s="1"/>
  <c r="I103" i="2"/>
  <c r="I102" i="2" s="1"/>
  <c r="I107" i="2"/>
  <c r="I106" i="2" s="1"/>
  <c r="H107" i="2"/>
  <c r="H106" i="2" s="1"/>
  <c r="E104" i="2"/>
  <c r="G104" i="2" s="1"/>
  <c r="E114" i="2"/>
  <c r="E116" i="2"/>
  <c r="J33" i="2" l="1"/>
  <c r="I92" i="2"/>
  <c r="I91" i="2" s="1"/>
  <c r="L92" i="2"/>
  <c r="L91" i="2" s="1"/>
  <c r="L90" i="2" s="1"/>
  <c r="L89" i="2" s="1"/>
  <c r="M89" i="2"/>
  <c r="H91" i="2"/>
  <c r="J91" i="2"/>
  <c r="E18" i="2"/>
  <c r="M107" i="2"/>
  <c r="M106" i="2" s="1"/>
  <c r="K18" i="2"/>
  <c r="K17" i="2" s="1"/>
  <c r="K16" i="2" s="1"/>
  <c r="J107" i="2"/>
  <c r="J106" i="2" s="1"/>
  <c r="L18" i="2"/>
  <c r="H18" i="2"/>
  <c r="J18" i="2"/>
  <c r="I18" i="2"/>
  <c r="M18" i="2"/>
  <c r="E103" i="2"/>
  <c r="E102" i="2" s="1"/>
  <c r="G129" i="2"/>
  <c r="G128" i="2"/>
  <c r="G126" i="2"/>
  <c r="G125" i="2"/>
  <c r="G124" i="2"/>
  <c r="G123" i="2"/>
  <c r="G122" i="2"/>
  <c r="G120" i="2"/>
  <c r="G119" i="2"/>
  <c r="G118" i="2"/>
  <c r="G117" i="2"/>
  <c r="F116" i="2"/>
  <c r="G116" i="2" s="1"/>
  <c r="G115" i="2"/>
  <c r="F114" i="2"/>
  <c r="G114" i="2" s="1"/>
  <c r="G113" i="2"/>
  <c r="F112" i="2"/>
  <c r="E112" i="2"/>
  <c r="G111" i="2"/>
  <c r="G110" i="2"/>
  <c r="G109" i="2"/>
  <c r="G108" i="2"/>
  <c r="G105" i="2"/>
  <c r="G103" i="2"/>
  <c r="G102" i="2" s="1"/>
  <c r="F103" i="2"/>
  <c r="F102" i="2" s="1"/>
  <c r="G99" i="2"/>
  <c r="G98" i="2" s="1"/>
  <c r="G97" i="2"/>
  <c r="G96" i="2" s="1"/>
  <c r="G94" i="2"/>
  <c r="G93" i="2" s="1"/>
  <c r="G78" i="2"/>
  <c r="G77" i="2" s="1"/>
  <c r="G76" i="2"/>
  <c r="G75" i="2" s="1"/>
  <c r="G74" i="2" s="1"/>
  <c r="G73" i="2"/>
  <c r="G72" i="2" s="1"/>
  <c r="G71" i="2" s="1"/>
  <c r="G70" i="2"/>
  <c r="G69" i="2" s="1"/>
  <c r="G68" i="2"/>
  <c r="G67" i="2" s="1"/>
  <c r="G59" i="2"/>
  <c r="G58" i="2" s="1"/>
  <c r="G57" i="2"/>
  <c r="G56" i="2" s="1"/>
  <c r="G55" i="2"/>
  <c r="G54" i="2" s="1"/>
  <c r="G46" i="2"/>
  <c r="G45" i="2" s="1"/>
  <c r="G40" i="2"/>
  <c r="G38" i="2" s="1"/>
  <c r="G37" i="2"/>
  <c r="G36" i="2" s="1"/>
  <c r="G35" i="2"/>
  <c r="G34" i="2"/>
  <c r="G30" i="2"/>
  <c r="G29" i="2" s="1"/>
  <c r="G28" i="2"/>
  <c r="G27" i="2" s="1"/>
  <c r="G26" i="2" s="1"/>
  <c r="G21" i="2"/>
  <c r="G20" i="2"/>
  <c r="I90" i="2" l="1"/>
  <c r="I89" i="2" s="1"/>
  <c r="I17" i="2" s="1"/>
  <c r="I16" i="2" s="1"/>
  <c r="J90" i="2"/>
  <c r="J89" i="2" s="1"/>
  <c r="J17" i="2" s="1"/>
  <c r="H90" i="2"/>
  <c r="H89" i="2" s="1"/>
  <c r="H17" i="2" s="1"/>
  <c r="H16" i="2" s="1"/>
  <c r="L17" i="2"/>
  <c r="L16" i="2" s="1"/>
  <c r="M16" i="2" s="1"/>
  <c r="G51" i="2"/>
  <c r="G33" i="2" s="1"/>
  <c r="G19" i="2"/>
  <c r="M17" i="2"/>
  <c r="G95" i="2"/>
  <c r="G66" i="2"/>
  <c r="F107" i="2"/>
  <c r="F106" i="2" s="1"/>
  <c r="G127" i="2"/>
  <c r="G112" i="2"/>
  <c r="E107" i="2"/>
  <c r="E106" i="2" s="1"/>
  <c r="E17" i="2" s="1"/>
  <c r="E16" i="2" s="1"/>
  <c r="G121" i="2"/>
  <c r="G18" i="2" l="1"/>
  <c r="J16" i="2"/>
  <c r="F17" i="2"/>
  <c r="F16" i="2" s="1"/>
  <c r="G16" i="2" s="1"/>
  <c r="G91" i="2"/>
  <c r="G90" i="2" s="1"/>
  <c r="G89" i="2" s="1"/>
  <c r="G107" i="2"/>
  <c r="G106" i="2" s="1"/>
  <c r="G17" i="2" l="1"/>
</calcChain>
</file>

<file path=xl/sharedStrings.xml><?xml version="1.0" encoding="utf-8"?>
<sst xmlns="http://schemas.openxmlformats.org/spreadsheetml/2006/main" count="483" uniqueCount="168">
  <si>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</si>
  <si>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</si>
  <si>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</si>
  <si>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</si>
  <si>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</si>
  <si>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</si>
  <si>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</si>
  <si>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</si>
  <si>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</si>
  <si>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</si>
  <si>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</si>
  <si>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</si>
  <si>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</si>
  <si>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</si>
  <si>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</si>
  <si>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</si>
  <si>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</si>
  <si>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</si>
  <si>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</si>
  <si>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</si>
  <si>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</si>
  <si>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</si>
  <si>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</si>
  <si>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</si>
  <si>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</si>
  <si>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</si>
  <si>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</si>
  <si>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</si>
  <si>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</si>
  <si>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</si>
  <si>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</si>
  <si>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</si>
  <si>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</si>
  <si>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</si>
  <si>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</si>
  <si>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</si>
  <si>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</si>
  <si>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</si>
  <si>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</si>
  <si>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</si>
  <si>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</si>
  <si>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</si>
  <si>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</si>
  <si>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</si>
  <si>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</si>
  <si>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</si>
  <si>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</si>
  <si>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</si>
  <si>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</si>
  <si>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</si>
  <si>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</si>
  <si>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</si>
  <si>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</si>
  <si>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</si>
  <si>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</si>
  <si>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</si>
  <si>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</si>
  <si>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</si>
  <si>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</si>
  <si>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</si>
  <si>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</si>
  <si>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</si>
  <si>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</si>
  <si>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</si>
  <si>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</si>
  <si>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</si>
  <si>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</si>
  <si>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</si>
  <si>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</si>
  <si>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</si>
  <si>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</si>
  <si>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</si>
  <si>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</si>
  <si>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</si>
  <si>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</si>
  <si>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</si>
  <si>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</si>
  <si>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</si>
  <si>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</si>
  <si>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</si>
  <si>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</si>
  <si>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</si>
  <si>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</si>
  <si>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</si>
  <si>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</si>
  <si>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</si>
  <si>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</si>
  <si>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</si>
  <si>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</si>
  <si>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</si>
  <si>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</si>
  <si>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</si>
  <si>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</si>
  <si>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</si>
  <si>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</si>
  <si>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</si>
  <si>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</si>
  <si>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</si>
  <si>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</si>
  <si>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</si>
  <si>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</si>
  <si>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</si>
  <si>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</si>
  <si>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</si>
  <si>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</si>
  <si>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</si>
  <si>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</si>
  <si>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</si>
  <si>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</si>
  <si>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</si>
  <si>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</si>
  <si>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</si>
  <si>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</si>
  <si>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</si>
  <si>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</si>
  <si>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</si>
  <si>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</si>
  <si>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</si>
  <si>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</si>
  <si>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</si>
  <si>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</si>
  <si>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Изменения</t>
  </si>
  <si>
    <t>Расходы на подготовку и проведение выборов</t>
  </si>
  <si>
    <t>99 9 00 64588</t>
  </si>
  <si>
    <t>Реализация мероприятий по учету и управлению объектами муниципальной собственности</t>
  </si>
  <si>
    <t>99 9 00 64587</t>
  </si>
  <si>
    <t>99 9 00 64512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</si>
  <si>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</si>
  <si>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1 I5 55272</t>
  </si>
  <si>
    <t>Подпрограмма "Развитие малого и среднего предпринимательства"</t>
  </si>
  <si>
    <t>46 0 00 00000</t>
  </si>
  <si>
    <t>46 1 00 00000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</si>
  <si>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</si>
  <si>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от 20.12.2019 г.  №II-35/171</t>
  </si>
  <si>
    <t>2021 год</t>
  </si>
  <si>
    <t>2022 год</t>
  </si>
  <si>
    <t>21-100 (благоуст. Террит.)</t>
  </si>
  <si>
    <t>24 3 R1 S2110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</si>
  <si>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</si>
  <si>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22-100 (благоуст. Террит.)</t>
  </si>
  <si>
    <t>20-400 (благоуст. Террит.)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</si>
  <si>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</si>
  <si>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</si>
  <si>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</si>
  <si>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</si>
  <si>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</si>
  <si>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</si>
  <si>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</si>
  <si>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</si>
  <si>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</si>
  <si>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</si>
  <si>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</si>
  <si>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</si>
  <si>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</si>
  <si>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</si>
  <si>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</si>
  <si>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Исполнение судебных решений в сфере жилищного законодательства</t>
  </si>
  <si>
    <t>24 1 1И 64591</t>
  </si>
  <si>
    <t>Формирование современной городской среды</t>
  </si>
  <si>
    <t>32 1 1А 64567</t>
  </si>
  <si>
    <t>33 1 1А 64567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</si>
  <si>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</si>
  <si>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</si>
  <si>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</si>
  <si>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</si>
  <si>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от 17.06.2020 г.  № II-39/191</t>
  </si>
  <si>
    <t>"Приложение № 2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</si>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</sst>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0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Alignment="1"/>
    <xf numFmtId="164" fontId="0" fillId="0" borderId="0" xfId="0" applyNumberFormat="1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/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tabSelected="1" zoomScaleNormal="100" zoomScaleSheetLayoutView="85" workbookViewId="0">
      <selection activeCell="M133" sqref="M133"/>
    </sheetView>
  </sheetViews>
  <sheetFormatPr defaultRowHeight="12.75" x14ac:dyDescent="0.2"/>
  <cols>
    <col min="1" max="1" width="59.6640625"/>
    <col min="2" max="2" width="7.6640625"/>
    <col min="3" max="3" width="16.5" customWidth="1"/>
    <col min="4" max="4" width="7"/>
    <col min="5" max="6" width="15.83203125" style="23" hidden="1" customWidth="1"/>
    <col min="7" max="7" width="15.83203125" customWidth="1"/>
    <col min="8" max="8" width="15.83203125" style="39" hidden="1" customWidth="1"/>
    <col min="9" max="9" width="15.83203125" style="23" hidden="1" customWidth="1"/>
    <col min="10" max="10" width="15.83203125" customWidth="1"/>
    <col min="11" max="11" width="15.83203125" style="39" hidden="1" customWidth="1"/>
    <col min="12" max="12" width="15.83203125" style="23" hidden="1" customWidth="1"/>
    <col min="13" max="13" width="15.83203125" customWidth="1"/>
    <col min="14" max="14" width="11.5" customWidth="1"/>
    <col min="16" max="16" width="12.1640625" customWidth="1"/>
  </cols>
  <sheetData>
    <row r="1" spans="1:14" ht="15.75" x14ac:dyDescent="0.25">
      <c r="G1" s="5"/>
      <c r="J1" s="5"/>
      <c r="M1" s="5" t="s">
        <v>106</v>
      </c>
    </row>
    <row r="2" spans="1:14" ht="15.75" x14ac:dyDescent="0.25">
      <c r="G2" s="5"/>
      <c r="J2" s="5"/>
      <c r="M2" s="5" t="s">
        <v>115</v>
      </c>
    </row>
    <row r="3" spans="1:14" ht="15.75" x14ac:dyDescent="0.25">
      <c r="G3" s="5"/>
      <c r="J3" s="5"/>
      <c r="M3" s="5" t="s">
        <v>105</v>
      </c>
    </row>
    <row r="4" spans="1:14" ht="15.75" x14ac:dyDescent="0.25">
      <c r="G4" s="5"/>
      <c r="J4" s="5"/>
      <c r="M4" s="5" t="s">
        <v>165</v>
      </c>
    </row>
    <row r="5" spans="1:14" ht="15.75" x14ac:dyDescent="0.25">
      <c r="G5" s="5"/>
      <c r="J5" s="5"/>
      <c r="M5" s="5"/>
    </row>
    <row r="6" spans="1:14" s="6" customFormat="1" ht="19.5" customHeight="1" x14ac:dyDescent="0.25">
      <c r="A6" s="5"/>
      <c r="B6" s="5"/>
      <c r="C6" s="5"/>
      <c r="D6" s="5"/>
      <c r="E6" s="31"/>
      <c r="F6" s="24"/>
      <c r="G6" s="5"/>
      <c r="H6" s="40"/>
      <c r="I6" s="24"/>
      <c r="J6" s="5"/>
      <c r="K6" s="40"/>
      <c r="L6" s="24"/>
      <c r="M6" s="5" t="s">
        <v>166</v>
      </c>
    </row>
    <row r="7" spans="1:14" s="6" customFormat="1" ht="15.75" x14ac:dyDescent="0.25">
      <c r="A7" s="5"/>
      <c r="B7" s="5"/>
      <c r="C7" s="5"/>
      <c r="D7" s="5"/>
      <c r="E7" s="31"/>
      <c r="F7" s="24"/>
      <c r="G7" s="5"/>
      <c r="H7" s="40"/>
      <c r="I7" s="24"/>
      <c r="J7" s="5"/>
      <c r="K7" s="40"/>
      <c r="L7" s="24"/>
      <c r="M7" s="5" t="s">
        <v>115</v>
      </c>
    </row>
    <row r="8" spans="1:14" s="6" customFormat="1" ht="19.5" customHeight="1" x14ac:dyDescent="0.25">
      <c r="A8" s="5"/>
      <c r="B8" s="5"/>
      <c r="C8" s="5"/>
      <c r="D8" s="5"/>
      <c r="E8" s="24"/>
      <c r="F8" s="24"/>
      <c r="G8" s="5"/>
      <c r="H8" s="40"/>
      <c r="I8" s="24"/>
      <c r="J8" s="5"/>
      <c r="K8" s="40"/>
      <c r="L8" s="24"/>
      <c r="M8" s="5" t="s">
        <v>105</v>
      </c>
    </row>
    <row r="9" spans="1:14" s="6" customFormat="1" ht="19.5" customHeight="1" x14ac:dyDescent="0.25">
      <c r="A9" s="5"/>
      <c r="B9" s="5"/>
      <c r="C9" s="5"/>
      <c r="D9" s="5"/>
      <c r="E9" s="24"/>
      <c r="F9" s="24"/>
      <c r="G9" s="5"/>
      <c r="H9" s="40"/>
      <c r="I9" s="24"/>
      <c r="J9" s="5"/>
      <c r="K9" s="40"/>
      <c r="L9" s="24"/>
      <c r="M9" s="5" t="s">
        <v>133</v>
      </c>
    </row>
    <row r="10" spans="1:14" x14ac:dyDescent="0.2">
      <c r="A10" t="s">
        <v>0</v>
      </c>
    </row>
    <row r="11" spans="1:14" ht="60" customHeight="1" x14ac:dyDescent="0.2">
      <c r="A11" s="48" t="s">
        <v>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4" ht="18.75" x14ac:dyDescent="0.2">
      <c r="A12" s="48" t="s">
        <v>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4" ht="17.45" customHeight="1" x14ac:dyDescent="0.2">
      <c r="A13" s="49" t="s">
        <v>2</v>
      </c>
      <c r="B13" s="49" t="s">
        <v>3</v>
      </c>
      <c r="C13" s="49" t="s">
        <v>4</v>
      </c>
      <c r="D13" s="49" t="s">
        <v>5</v>
      </c>
      <c r="E13" s="49" t="s">
        <v>6</v>
      </c>
      <c r="F13" s="49"/>
      <c r="G13" s="49"/>
      <c r="H13" s="49" t="s">
        <v>6</v>
      </c>
      <c r="I13" s="49"/>
      <c r="J13" s="49"/>
      <c r="K13" s="49" t="s">
        <v>6</v>
      </c>
      <c r="L13" s="49"/>
      <c r="M13" s="49"/>
    </row>
    <row r="14" spans="1:14" ht="39" x14ac:dyDescent="0.2">
      <c r="A14" s="49" t="s">
        <v>0</v>
      </c>
      <c r="B14" s="49" t="s">
        <v>0</v>
      </c>
      <c r="C14" s="49" t="s">
        <v>0</v>
      </c>
      <c r="D14" s="49" t="s">
        <v>0</v>
      </c>
      <c r="E14" s="25" t="s">
        <v>7</v>
      </c>
      <c r="F14" s="25" t="s">
        <v>121</v>
      </c>
      <c r="G14" s="22" t="s">
        <v>7</v>
      </c>
      <c r="H14" s="41" t="s">
        <v>134</v>
      </c>
      <c r="I14" s="25" t="s">
        <v>121</v>
      </c>
      <c r="J14" s="30" t="s">
        <v>134</v>
      </c>
      <c r="K14" s="41" t="s">
        <v>135</v>
      </c>
      <c r="L14" s="25" t="s">
        <v>121</v>
      </c>
      <c r="M14" s="30" t="s">
        <v>135</v>
      </c>
    </row>
    <row r="15" spans="1:14" ht="15.75" x14ac:dyDescent="0.2">
      <c r="A15" s="1" t="s">
        <v>8</v>
      </c>
      <c r="B15" s="1" t="s">
        <v>9</v>
      </c>
      <c r="C15" s="1" t="s">
        <v>10</v>
      </c>
      <c r="D15" s="1" t="s">
        <v>11</v>
      </c>
      <c r="E15" s="26" t="s">
        <v>12</v>
      </c>
      <c r="F15" s="26" t="s">
        <v>13</v>
      </c>
      <c r="G15" s="1" t="s">
        <v>14</v>
      </c>
      <c r="H15" s="42" t="s">
        <v>12</v>
      </c>
      <c r="I15" s="26" t="s">
        <v>13</v>
      </c>
      <c r="J15" s="1" t="s">
        <v>14</v>
      </c>
      <c r="K15" s="42" t="s">
        <v>12</v>
      </c>
      <c r="L15" s="26" t="s">
        <v>13</v>
      </c>
      <c r="M15" s="1" t="s">
        <v>14</v>
      </c>
    </row>
    <row r="16" spans="1:14" ht="15.75" x14ac:dyDescent="0.2">
      <c r="A16" s="7" t="s">
        <v>15</v>
      </c>
      <c r="B16" s="2" t="s">
        <v>0</v>
      </c>
      <c r="C16" s="2" t="s">
        <v>0</v>
      </c>
      <c r="D16" s="2" t="s">
        <v>0</v>
      </c>
      <c r="E16" s="27">
        <f>E17</f>
        <v>128539.02266</v>
      </c>
      <c r="F16" s="27">
        <f>F17</f>
        <v>7760.8636099999994</v>
      </c>
      <c r="G16" s="14">
        <f>E16+F16</f>
        <v>136299.88626999999</v>
      </c>
      <c r="H16" s="43">
        <f>H17</f>
        <v>50827.66</v>
      </c>
      <c r="I16" s="27">
        <f>I17</f>
        <v>0</v>
      </c>
      <c r="J16" s="14">
        <f>H16+I16</f>
        <v>50827.66</v>
      </c>
      <c r="K16" s="43">
        <f>K17</f>
        <v>46963.017000000007</v>
      </c>
      <c r="L16" s="27">
        <f>L17</f>
        <v>0</v>
      </c>
      <c r="M16" s="14">
        <f>K16+L16</f>
        <v>46963.017000000007</v>
      </c>
      <c r="N16">
        <f>2850+44.2+320+10+516.138+18+422+151.8</f>
        <v>4332.1379999999999</v>
      </c>
    </row>
    <row r="17" spans="1:13" ht="25.5" x14ac:dyDescent="0.2">
      <c r="A17" s="8" t="s">
        <v>16</v>
      </c>
      <c r="B17" s="9" t="s">
        <v>17</v>
      </c>
      <c r="C17" s="4" t="s">
        <v>0</v>
      </c>
      <c r="D17" s="4" t="s">
        <v>0</v>
      </c>
      <c r="E17" s="27">
        <f>E18+E81+E89+E102+E106</f>
        <v>128539.02266</v>
      </c>
      <c r="F17" s="27">
        <f t="shared" ref="F17" si="0">F18+F81+F89+F102+F106</f>
        <v>7760.8636099999994</v>
      </c>
      <c r="G17" s="27">
        <f t="shared" ref="G17:M17" si="1">G18+G81+G89+G102+G106</f>
        <v>136299.88626999999</v>
      </c>
      <c r="H17" s="43">
        <f t="shared" si="1"/>
        <v>50827.66</v>
      </c>
      <c r="I17" s="27">
        <f t="shared" si="1"/>
        <v>0</v>
      </c>
      <c r="J17" s="27">
        <f t="shared" si="1"/>
        <v>50827.66</v>
      </c>
      <c r="K17" s="43">
        <f t="shared" si="1"/>
        <v>46963.017000000007</v>
      </c>
      <c r="L17" s="27">
        <f t="shared" si="1"/>
        <v>0</v>
      </c>
      <c r="M17" s="27">
        <f t="shared" si="1"/>
        <v>46963.017000000007</v>
      </c>
    </row>
    <row r="18" spans="1:13" ht="38.25" x14ac:dyDescent="0.2">
      <c r="A18" s="10" t="s">
        <v>18</v>
      </c>
      <c r="B18" s="11" t="s">
        <v>17</v>
      </c>
      <c r="C18" s="11" t="s">
        <v>19</v>
      </c>
      <c r="D18" s="1" t="s">
        <v>0</v>
      </c>
      <c r="E18" s="27">
        <f>E19+E33+E66</f>
        <v>56028.270659999995</v>
      </c>
      <c r="F18" s="27">
        <f t="shared" ref="F18:G18" si="2">F19+F33+F66</f>
        <v>6001.7626099999998</v>
      </c>
      <c r="G18" s="27">
        <f t="shared" si="2"/>
        <v>62030.033269999993</v>
      </c>
      <c r="H18" s="43">
        <f t="shared" ref="H18:M18" si="3">H19+H33+H66</f>
        <v>8149.7020000000002</v>
      </c>
      <c r="I18" s="27">
        <f t="shared" si="3"/>
        <v>0</v>
      </c>
      <c r="J18" s="27">
        <f t="shared" si="3"/>
        <v>8149.7020000000002</v>
      </c>
      <c r="K18" s="43">
        <f t="shared" si="3"/>
        <v>8288.3070000000007</v>
      </c>
      <c r="L18" s="27">
        <f t="shared" si="3"/>
        <v>0</v>
      </c>
      <c r="M18" s="27">
        <f t="shared" si="3"/>
        <v>8288.3070000000007</v>
      </c>
    </row>
    <row r="19" spans="1:13" ht="25.5" x14ac:dyDescent="0.2">
      <c r="A19" s="10" t="s">
        <v>20</v>
      </c>
      <c r="B19" s="11" t="s">
        <v>17</v>
      </c>
      <c r="C19" s="11" t="s">
        <v>21</v>
      </c>
      <c r="D19" s="1" t="s">
        <v>0</v>
      </c>
      <c r="E19" s="27">
        <f>E20+E22+E24+E26+E29+E31</f>
        <v>2500</v>
      </c>
      <c r="F19" s="27">
        <f>F20+F22+F24+F26+F29+F31</f>
        <v>1946.9</v>
      </c>
      <c r="G19" s="27">
        <f t="shared" ref="G19" si="4">G20+G22+G24+G26+G29+G31</f>
        <v>4446.8999999999996</v>
      </c>
      <c r="H19" s="43">
        <f>H20+H22+H24+H26+H29</f>
        <v>250</v>
      </c>
      <c r="I19" s="27">
        <f t="shared" ref="I19" si="5">I20+I22+I24+I26+I29</f>
        <v>0</v>
      </c>
      <c r="J19" s="27">
        <f t="shared" ref="J19" si="6">J20+J22+J24+J26+J29</f>
        <v>250</v>
      </c>
      <c r="K19" s="43">
        <f>K20+K22+K24+K26+K29</f>
        <v>250</v>
      </c>
      <c r="L19" s="27">
        <f t="shared" ref="L19" si="7">L20+L22+L24+L26+L29</f>
        <v>0</v>
      </c>
      <c r="M19" s="27">
        <f t="shared" ref="M19" si="8">M20+M22+M24+M26+M29</f>
        <v>250</v>
      </c>
    </row>
    <row r="20" spans="1:13" ht="15.75" x14ac:dyDescent="0.2">
      <c r="A20" s="10" t="s">
        <v>22</v>
      </c>
      <c r="B20" s="11" t="s">
        <v>17</v>
      </c>
      <c r="C20" s="11" t="s">
        <v>23</v>
      </c>
      <c r="D20" s="1" t="s">
        <v>0</v>
      </c>
      <c r="E20" s="27">
        <f>E21</f>
        <v>50</v>
      </c>
      <c r="F20" s="27">
        <v>0</v>
      </c>
      <c r="G20" s="14">
        <f t="shared" ref="G20:G99" si="9">E20+F20</f>
        <v>50</v>
      </c>
      <c r="H20" s="43">
        <f>H21</f>
        <v>0</v>
      </c>
      <c r="I20" s="27">
        <v>0</v>
      </c>
      <c r="J20" s="14">
        <f t="shared" ref="J20:J21" si="10">H20+I20</f>
        <v>0</v>
      </c>
      <c r="K20" s="43">
        <f>K21</f>
        <v>0</v>
      </c>
      <c r="L20" s="27">
        <v>0</v>
      </c>
      <c r="M20" s="14">
        <f t="shared" ref="M20:M21" si="11">K20+L20</f>
        <v>0</v>
      </c>
    </row>
    <row r="21" spans="1:13" ht="25.5" x14ac:dyDescent="0.2">
      <c r="A21" s="12" t="s">
        <v>24</v>
      </c>
      <c r="B21" s="13" t="s">
        <v>17</v>
      </c>
      <c r="C21" s="13" t="s">
        <v>23</v>
      </c>
      <c r="D21" s="13" t="s">
        <v>25</v>
      </c>
      <c r="E21" s="29">
        <v>50</v>
      </c>
      <c r="F21" s="27">
        <v>0</v>
      </c>
      <c r="G21" s="14">
        <f t="shared" si="9"/>
        <v>50</v>
      </c>
      <c r="H21" s="44">
        <v>0</v>
      </c>
      <c r="I21" s="27">
        <v>0</v>
      </c>
      <c r="J21" s="14">
        <f t="shared" si="10"/>
        <v>0</v>
      </c>
      <c r="K21" s="44">
        <v>0</v>
      </c>
      <c r="L21" s="27">
        <v>0</v>
      </c>
      <c r="M21" s="14">
        <f t="shared" si="11"/>
        <v>0</v>
      </c>
    </row>
    <row r="22" spans="1:13" ht="25.5" x14ac:dyDescent="0.2">
      <c r="A22" s="10" t="s">
        <v>26</v>
      </c>
      <c r="B22" s="11" t="s">
        <v>17</v>
      </c>
      <c r="C22" s="11" t="s">
        <v>27</v>
      </c>
      <c r="D22" s="1" t="s">
        <v>0</v>
      </c>
      <c r="E22" s="27">
        <f>E23</f>
        <v>1000</v>
      </c>
      <c r="F22" s="27">
        <f t="shared" ref="F22:G22" si="12">F23</f>
        <v>0</v>
      </c>
      <c r="G22" s="27">
        <f t="shared" si="12"/>
        <v>1000</v>
      </c>
      <c r="H22" s="43">
        <f>H23</f>
        <v>200</v>
      </c>
      <c r="I22" s="27">
        <f t="shared" ref="I22" si="13">I23</f>
        <v>0</v>
      </c>
      <c r="J22" s="27">
        <f t="shared" ref="J22" si="14">J23</f>
        <v>200</v>
      </c>
      <c r="K22" s="43">
        <f>K23</f>
        <v>200</v>
      </c>
      <c r="L22" s="27">
        <f t="shared" ref="L22" si="15">L23</f>
        <v>0</v>
      </c>
      <c r="M22" s="27">
        <f t="shared" ref="M22" si="16">M23</f>
        <v>200</v>
      </c>
    </row>
    <row r="23" spans="1:13" ht="25.5" x14ac:dyDescent="0.2">
      <c r="A23" s="12" t="s">
        <v>24</v>
      </c>
      <c r="B23" s="13" t="s">
        <v>17</v>
      </c>
      <c r="C23" s="13" t="s">
        <v>27</v>
      </c>
      <c r="D23" s="13" t="s">
        <v>25</v>
      </c>
      <c r="E23" s="29">
        <v>1000</v>
      </c>
      <c r="F23" s="27">
        <v>0</v>
      </c>
      <c r="G23" s="14">
        <f>F23+E23</f>
        <v>1000</v>
      </c>
      <c r="H23" s="44">
        <v>200</v>
      </c>
      <c r="I23" s="27">
        <v>0</v>
      </c>
      <c r="J23" s="14">
        <f>I23+H23</f>
        <v>200</v>
      </c>
      <c r="K23" s="44">
        <v>200</v>
      </c>
      <c r="L23" s="27">
        <v>0</v>
      </c>
      <c r="M23" s="14">
        <f>L23+K23</f>
        <v>200</v>
      </c>
    </row>
    <row r="24" spans="1:13" ht="25.5" x14ac:dyDescent="0.2">
      <c r="A24" s="10" t="s">
        <v>28</v>
      </c>
      <c r="B24" s="11" t="s">
        <v>17</v>
      </c>
      <c r="C24" s="11" t="s">
        <v>29</v>
      </c>
      <c r="D24" s="1" t="s">
        <v>0</v>
      </c>
      <c r="E24" s="27">
        <f>E25</f>
        <v>1000</v>
      </c>
      <c r="F24" s="27">
        <f t="shared" ref="F24:G24" si="17">F25</f>
        <v>0</v>
      </c>
      <c r="G24" s="27">
        <f t="shared" si="17"/>
        <v>1000</v>
      </c>
      <c r="H24" s="43">
        <f>H25</f>
        <v>0</v>
      </c>
      <c r="I24" s="27">
        <f t="shared" ref="I24" si="18">I25</f>
        <v>0</v>
      </c>
      <c r="J24" s="27">
        <f t="shared" ref="J24" si="19">J25</f>
        <v>0</v>
      </c>
      <c r="K24" s="43">
        <f>K25</f>
        <v>0</v>
      </c>
      <c r="L24" s="27">
        <f t="shared" ref="L24" si="20">L25</f>
        <v>0</v>
      </c>
      <c r="M24" s="27">
        <f t="shared" ref="M24" si="21">M25</f>
        <v>0</v>
      </c>
    </row>
    <row r="25" spans="1:13" ht="25.5" x14ac:dyDescent="0.2">
      <c r="A25" s="12" t="s">
        <v>24</v>
      </c>
      <c r="B25" s="13" t="s">
        <v>17</v>
      </c>
      <c r="C25" s="13" t="s">
        <v>29</v>
      </c>
      <c r="D25" s="13" t="s">
        <v>25</v>
      </c>
      <c r="E25" s="29">
        <v>1000</v>
      </c>
      <c r="F25" s="27">
        <v>0</v>
      </c>
      <c r="G25" s="14">
        <f>F25+E25</f>
        <v>1000</v>
      </c>
      <c r="H25" s="44">
        <v>0</v>
      </c>
      <c r="I25" s="27">
        <v>0</v>
      </c>
      <c r="J25" s="14">
        <f>I25+H25</f>
        <v>0</v>
      </c>
      <c r="K25" s="44">
        <v>0</v>
      </c>
      <c r="L25" s="27">
        <v>0</v>
      </c>
      <c r="M25" s="14">
        <f>L25+K25</f>
        <v>0</v>
      </c>
    </row>
    <row r="26" spans="1:13" ht="15.75" x14ac:dyDescent="0.2">
      <c r="A26" s="10" t="s">
        <v>116</v>
      </c>
      <c r="B26" s="11" t="s">
        <v>17</v>
      </c>
      <c r="C26" s="11" t="s">
        <v>117</v>
      </c>
      <c r="D26" s="1" t="s">
        <v>0</v>
      </c>
      <c r="E26" s="27">
        <f>E27</f>
        <v>300</v>
      </c>
      <c r="F26" s="27">
        <f t="shared" ref="F26:J27" si="22">F27</f>
        <v>0</v>
      </c>
      <c r="G26" s="27">
        <f t="shared" si="22"/>
        <v>300</v>
      </c>
      <c r="H26" s="43">
        <f t="shared" si="22"/>
        <v>0</v>
      </c>
      <c r="I26" s="27">
        <f t="shared" si="22"/>
        <v>0</v>
      </c>
      <c r="J26" s="27">
        <f t="shared" si="22"/>
        <v>0</v>
      </c>
      <c r="K26" s="43">
        <f t="shared" ref="K26:K27" si="23">K27</f>
        <v>0</v>
      </c>
      <c r="L26" s="27">
        <f t="shared" ref="L26:L27" si="24">L27</f>
        <v>0</v>
      </c>
      <c r="M26" s="27">
        <f t="shared" ref="M26:M27" si="25">M27</f>
        <v>0</v>
      </c>
    </row>
    <row r="27" spans="1:13" ht="15.75" x14ac:dyDescent="0.2">
      <c r="A27" s="4" t="s">
        <v>116</v>
      </c>
      <c r="B27" s="9" t="s">
        <v>17</v>
      </c>
      <c r="C27" s="9" t="s">
        <v>118</v>
      </c>
      <c r="D27" s="3" t="s">
        <v>0</v>
      </c>
      <c r="E27" s="28">
        <f>E28</f>
        <v>300</v>
      </c>
      <c r="F27" s="28">
        <f t="shared" si="22"/>
        <v>0</v>
      </c>
      <c r="G27" s="28">
        <f t="shared" si="22"/>
        <v>300</v>
      </c>
      <c r="H27" s="45">
        <f t="shared" si="22"/>
        <v>0</v>
      </c>
      <c r="I27" s="28">
        <f t="shared" si="22"/>
        <v>0</v>
      </c>
      <c r="J27" s="28">
        <f t="shared" si="22"/>
        <v>0</v>
      </c>
      <c r="K27" s="45">
        <f t="shared" si="23"/>
        <v>0</v>
      </c>
      <c r="L27" s="28">
        <f t="shared" si="24"/>
        <v>0</v>
      </c>
      <c r="M27" s="28">
        <f t="shared" si="25"/>
        <v>0</v>
      </c>
    </row>
    <row r="28" spans="1:13" ht="25.5" x14ac:dyDescent="0.2">
      <c r="A28" s="12" t="s">
        <v>24</v>
      </c>
      <c r="B28" s="13" t="s">
        <v>17</v>
      </c>
      <c r="C28" s="13" t="s">
        <v>118</v>
      </c>
      <c r="D28" s="13" t="s">
        <v>25</v>
      </c>
      <c r="E28" s="29">
        <v>300</v>
      </c>
      <c r="F28" s="27">
        <v>0</v>
      </c>
      <c r="G28" s="14">
        <f t="shared" si="9"/>
        <v>300</v>
      </c>
      <c r="H28" s="44">
        <v>0</v>
      </c>
      <c r="I28" s="27">
        <v>0</v>
      </c>
      <c r="J28" s="14">
        <f t="shared" ref="J28:J30" si="26">H28+I28</f>
        <v>0</v>
      </c>
      <c r="K28" s="44">
        <v>0</v>
      </c>
      <c r="L28" s="27">
        <v>0</v>
      </c>
      <c r="M28" s="14">
        <f t="shared" ref="M28" si="27">K28+L28</f>
        <v>0</v>
      </c>
    </row>
    <row r="29" spans="1:13" ht="25.5" x14ac:dyDescent="0.2">
      <c r="A29" s="10" t="s">
        <v>30</v>
      </c>
      <c r="B29" s="11" t="s">
        <v>17</v>
      </c>
      <c r="C29" s="11" t="s">
        <v>31</v>
      </c>
      <c r="D29" s="1" t="s">
        <v>0</v>
      </c>
      <c r="E29" s="27">
        <f>E30</f>
        <v>150</v>
      </c>
      <c r="F29" s="27">
        <f t="shared" ref="F29:J31" si="28">F30</f>
        <v>150</v>
      </c>
      <c r="G29" s="27">
        <f t="shared" si="28"/>
        <v>300</v>
      </c>
      <c r="H29" s="43">
        <f t="shared" si="28"/>
        <v>50</v>
      </c>
      <c r="I29" s="27">
        <f t="shared" si="28"/>
        <v>0</v>
      </c>
      <c r="J29" s="27">
        <f t="shared" si="28"/>
        <v>50</v>
      </c>
      <c r="K29" s="43">
        <f t="shared" ref="K29:K31" si="29">K30</f>
        <v>50</v>
      </c>
      <c r="L29" s="27">
        <f t="shared" ref="L29:L31" si="30">L30</f>
        <v>0</v>
      </c>
      <c r="M29" s="27">
        <f t="shared" ref="M29:M31" si="31">M30</f>
        <v>50</v>
      </c>
    </row>
    <row r="30" spans="1:13" ht="25.5" x14ac:dyDescent="0.2">
      <c r="A30" s="12" t="s">
        <v>24</v>
      </c>
      <c r="B30" s="13" t="s">
        <v>17</v>
      </c>
      <c r="C30" s="13" t="s">
        <v>31</v>
      </c>
      <c r="D30" s="13" t="s">
        <v>25</v>
      </c>
      <c r="E30" s="29">
        <v>150</v>
      </c>
      <c r="F30" s="27">
        <v>150</v>
      </c>
      <c r="G30" s="14">
        <f t="shared" si="9"/>
        <v>300</v>
      </c>
      <c r="H30" s="44">
        <v>50</v>
      </c>
      <c r="I30" s="27">
        <v>0</v>
      </c>
      <c r="J30" s="14">
        <f t="shared" si="26"/>
        <v>50</v>
      </c>
      <c r="K30" s="44">
        <v>50</v>
      </c>
      <c r="L30" s="27">
        <v>0</v>
      </c>
      <c r="M30" s="14">
        <f t="shared" ref="M30:M35" si="32">K30+L30</f>
        <v>50</v>
      </c>
    </row>
    <row r="31" spans="1:13" s="21" customFormat="1" ht="25.5" x14ac:dyDescent="0.2">
      <c r="A31" s="19" t="s">
        <v>156</v>
      </c>
      <c r="B31" s="11" t="s">
        <v>17</v>
      </c>
      <c r="C31" s="35" t="s">
        <v>157</v>
      </c>
      <c r="D31" s="1" t="s">
        <v>0</v>
      </c>
      <c r="E31" s="27">
        <f>E32</f>
        <v>0</v>
      </c>
      <c r="F31" s="27">
        <f t="shared" si="28"/>
        <v>1796.9</v>
      </c>
      <c r="G31" s="27">
        <f t="shared" si="28"/>
        <v>1796.9</v>
      </c>
      <c r="H31" s="43">
        <f t="shared" si="28"/>
        <v>50</v>
      </c>
      <c r="I31" s="27">
        <f t="shared" si="28"/>
        <v>0</v>
      </c>
      <c r="J31" s="27">
        <f t="shared" si="28"/>
        <v>50</v>
      </c>
      <c r="K31" s="43">
        <f t="shared" si="29"/>
        <v>50</v>
      </c>
      <c r="L31" s="27">
        <f t="shared" si="30"/>
        <v>0</v>
      </c>
      <c r="M31" s="27">
        <f t="shared" si="31"/>
        <v>50</v>
      </c>
    </row>
    <row r="32" spans="1:13" ht="13.5" x14ac:dyDescent="0.2">
      <c r="A32" s="12" t="s">
        <v>40</v>
      </c>
      <c r="B32" s="13" t="s">
        <v>17</v>
      </c>
      <c r="C32" s="17" t="s">
        <v>157</v>
      </c>
      <c r="D32" s="13">
        <v>800</v>
      </c>
      <c r="E32" s="29">
        <v>0</v>
      </c>
      <c r="F32" s="27">
        <v>1796.9</v>
      </c>
      <c r="G32" s="14">
        <f t="shared" ref="G32" si="33">E32+F32</f>
        <v>1796.9</v>
      </c>
      <c r="H32" s="44">
        <v>50</v>
      </c>
      <c r="I32" s="27">
        <v>0</v>
      </c>
      <c r="J32" s="14">
        <f t="shared" ref="J32" si="34">H32+I32</f>
        <v>50</v>
      </c>
      <c r="K32" s="44">
        <v>50</v>
      </c>
      <c r="L32" s="27">
        <v>0</v>
      </c>
      <c r="M32" s="14">
        <f t="shared" ref="M32" si="35">K32+L32</f>
        <v>50</v>
      </c>
    </row>
    <row r="33" spans="1:13" ht="51" x14ac:dyDescent="0.2">
      <c r="A33" s="10" t="s">
        <v>32</v>
      </c>
      <c r="B33" s="11" t="s">
        <v>17</v>
      </c>
      <c r="C33" s="11" t="s">
        <v>33</v>
      </c>
      <c r="D33" s="1" t="s">
        <v>0</v>
      </c>
      <c r="E33" s="27">
        <f>E34+E36+E38+E45+E49+E51+E58+E60+E62+E47+E64+E41+E43</f>
        <v>15468.253659999998</v>
      </c>
      <c r="F33" s="27">
        <f t="shared" ref="F33:G33" si="36">F34+F36+F38+F45+F49+F51+F58+F60+F62+F47+F64+F41+F43</f>
        <v>4315.3626100000001</v>
      </c>
      <c r="G33" s="27">
        <f t="shared" si="36"/>
        <v>19783.616269999999</v>
      </c>
      <c r="H33" s="43">
        <f t="shared" ref="H33:M33" si="37">H34+H36+H38+H45+H49+H51+H58+H60+H62+H47+H64</f>
        <v>1750</v>
      </c>
      <c r="I33" s="27">
        <f t="shared" si="37"/>
        <v>0</v>
      </c>
      <c r="J33" s="27">
        <f t="shared" si="37"/>
        <v>1750</v>
      </c>
      <c r="K33" s="43">
        <f t="shared" si="37"/>
        <v>1750</v>
      </c>
      <c r="L33" s="27">
        <f t="shared" si="37"/>
        <v>0</v>
      </c>
      <c r="M33" s="27">
        <f t="shared" si="37"/>
        <v>1750</v>
      </c>
    </row>
    <row r="34" spans="1:13" ht="15.75" x14ac:dyDescent="0.2">
      <c r="A34" s="10" t="s">
        <v>34</v>
      </c>
      <c r="B34" s="11" t="s">
        <v>17</v>
      </c>
      <c r="C34" s="11" t="s">
        <v>35</v>
      </c>
      <c r="D34" s="1" t="s">
        <v>0</v>
      </c>
      <c r="E34" s="27">
        <v>4500</v>
      </c>
      <c r="F34" s="27">
        <v>0</v>
      </c>
      <c r="G34" s="14">
        <f t="shared" si="9"/>
        <v>4500</v>
      </c>
      <c r="H34" s="43">
        <f>H35</f>
        <v>1700</v>
      </c>
      <c r="I34" s="27">
        <v>0</v>
      </c>
      <c r="J34" s="14">
        <f t="shared" ref="J34:J40" si="38">H34+I34</f>
        <v>1700</v>
      </c>
      <c r="K34" s="43">
        <f>K35</f>
        <v>1700</v>
      </c>
      <c r="L34" s="27">
        <v>0</v>
      </c>
      <c r="M34" s="14">
        <f t="shared" si="32"/>
        <v>1700</v>
      </c>
    </row>
    <row r="35" spans="1:13" ht="25.5" x14ac:dyDescent="0.2">
      <c r="A35" s="12" t="s">
        <v>24</v>
      </c>
      <c r="B35" s="13" t="s">
        <v>17</v>
      </c>
      <c r="C35" s="13" t="s">
        <v>35</v>
      </c>
      <c r="D35" s="13" t="s">
        <v>25</v>
      </c>
      <c r="E35" s="29">
        <v>4500</v>
      </c>
      <c r="F35" s="27">
        <v>0</v>
      </c>
      <c r="G35" s="14">
        <f t="shared" si="9"/>
        <v>4500</v>
      </c>
      <c r="H35" s="44">
        <v>1700</v>
      </c>
      <c r="I35" s="27">
        <v>0</v>
      </c>
      <c r="J35" s="14">
        <f t="shared" si="38"/>
        <v>1700</v>
      </c>
      <c r="K35" s="44">
        <v>1700</v>
      </c>
      <c r="L35" s="27">
        <v>0</v>
      </c>
      <c r="M35" s="14">
        <f t="shared" si="32"/>
        <v>1700</v>
      </c>
    </row>
    <row r="36" spans="1:13" ht="15.75" x14ac:dyDescent="0.2">
      <c r="A36" s="10" t="s">
        <v>36</v>
      </c>
      <c r="B36" s="11" t="s">
        <v>17</v>
      </c>
      <c r="C36" s="11" t="s">
        <v>37</v>
      </c>
      <c r="D36" s="1" t="s">
        <v>0</v>
      </c>
      <c r="E36" s="27">
        <f>E37</f>
        <v>50</v>
      </c>
      <c r="F36" s="27">
        <f t="shared" ref="F36:J36" si="39">F37</f>
        <v>0</v>
      </c>
      <c r="G36" s="27">
        <f t="shared" si="39"/>
        <v>50</v>
      </c>
      <c r="H36" s="43">
        <f t="shared" si="39"/>
        <v>0</v>
      </c>
      <c r="I36" s="27">
        <f t="shared" si="39"/>
        <v>0</v>
      </c>
      <c r="J36" s="27">
        <f t="shared" si="39"/>
        <v>0</v>
      </c>
      <c r="K36" s="43">
        <f t="shared" ref="K36" si="40">K37</f>
        <v>0</v>
      </c>
      <c r="L36" s="27">
        <f t="shared" ref="L36" si="41">L37</f>
        <v>0</v>
      </c>
      <c r="M36" s="27">
        <f t="shared" ref="M36" si="42">M37</f>
        <v>0</v>
      </c>
    </row>
    <row r="37" spans="1:13" ht="25.5" x14ac:dyDescent="0.2">
      <c r="A37" s="12" t="s">
        <v>24</v>
      </c>
      <c r="B37" s="13" t="s">
        <v>17</v>
      </c>
      <c r="C37" s="13" t="s">
        <v>37</v>
      </c>
      <c r="D37" s="13" t="s">
        <v>25</v>
      </c>
      <c r="E37" s="29">
        <v>50</v>
      </c>
      <c r="F37" s="27">
        <v>0</v>
      </c>
      <c r="G37" s="14">
        <f t="shared" si="9"/>
        <v>50</v>
      </c>
      <c r="H37" s="44">
        <v>0</v>
      </c>
      <c r="I37" s="27">
        <v>0</v>
      </c>
      <c r="J37" s="14">
        <f t="shared" si="38"/>
        <v>0</v>
      </c>
      <c r="K37" s="44">
        <v>0</v>
      </c>
      <c r="L37" s="27">
        <v>0</v>
      </c>
      <c r="M37" s="14">
        <f t="shared" ref="M37" si="43">K37+L37</f>
        <v>0</v>
      </c>
    </row>
    <row r="38" spans="1:13" ht="15.75" x14ac:dyDescent="0.2">
      <c r="A38" s="10" t="s">
        <v>38</v>
      </c>
      <c r="B38" s="11" t="s">
        <v>17</v>
      </c>
      <c r="C38" s="11" t="s">
        <v>39</v>
      </c>
      <c r="D38" s="1" t="s">
        <v>0</v>
      </c>
      <c r="E38" s="27">
        <f>E39+E40</f>
        <v>200</v>
      </c>
      <c r="F38" s="27">
        <f t="shared" ref="F38:G38" si="44">F39+F40</f>
        <v>0</v>
      </c>
      <c r="G38" s="27">
        <f t="shared" si="44"/>
        <v>200</v>
      </c>
      <c r="H38" s="43">
        <f t="shared" ref="H38:J38" si="45">H40</f>
        <v>0</v>
      </c>
      <c r="I38" s="27">
        <f t="shared" si="45"/>
        <v>0</v>
      </c>
      <c r="J38" s="27">
        <f t="shared" si="45"/>
        <v>0</v>
      </c>
      <c r="K38" s="43">
        <f t="shared" ref="K38" si="46">K40</f>
        <v>0</v>
      </c>
      <c r="L38" s="27">
        <f t="shared" ref="L38" si="47">L40</f>
        <v>0</v>
      </c>
      <c r="M38" s="27">
        <f t="shared" ref="M38" si="48">M40</f>
        <v>0</v>
      </c>
    </row>
    <row r="39" spans="1:13" ht="25.5" x14ac:dyDescent="0.2">
      <c r="A39" s="12" t="s">
        <v>24</v>
      </c>
      <c r="B39" s="13" t="s">
        <v>17</v>
      </c>
      <c r="C39" s="13" t="s">
        <v>39</v>
      </c>
      <c r="D39" s="13">
        <v>200</v>
      </c>
      <c r="E39" s="29">
        <v>0</v>
      </c>
      <c r="F39" s="27">
        <v>200</v>
      </c>
      <c r="G39" s="14">
        <f t="shared" ref="G39" si="49">E39+F39</f>
        <v>200</v>
      </c>
      <c r="H39" s="44">
        <v>0</v>
      </c>
      <c r="I39" s="27">
        <v>0</v>
      </c>
      <c r="J39" s="14">
        <f t="shared" ref="J39" si="50">H39+I39</f>
        <v>0</v>
      </c>
      <c r="K39" s="44">
        <v>0</v>
      </c>
      <c r="L39" s="27">
        <v>0</v>
      </c>
      <c r="M39" s="14">
        <f t="shared" ref="M39" si="51">K39+L39</f>
        <v>0</v>
      </c>
    </row>
    <row r="40" spans="1:13" ht="13.5" x14ac:dyDescent="0.2">
      <c r="A40" s="12" t="s">
        <v>40</v>
      </c>
      <c r="B40" s="13" t="s">
        <v>17</v>
      </c>
      <c r="C40" s="13" t="s">
        <v>39</v>
      </c>
      <c r="D40" s="13" t="s">
        <v>41</v>
      </c>
      <c r="E40" s="29">
        <v>200</v>
      </c>
      <c r="F40" s="27">
        <v>-200</v>
      </c>
      <c r="G40" s="14">
        <f t="shared" si="9"/>
        <v>0</v>
      </c>
      <c r="H40" s="44">
        <v>0</v>
      </c>
      <c r="I40" s="27">
        <v>0</v>
      </c>
      <c r="J40" s="14">
        <f t="shared" si="38"/>
        <v>0</v>
      </c>
      <c r="K40" s="44">
        <v>0</v>
      </c>
      <c r="L40" s="27">
        <v>0</v>
      </c>
      <c r="M40" s="14">
        <f t="shared" ref="M40" si="52">K40+L40</f>
        <v>0</v>
      </c>
    </row>
    <row r="41" spans="1:13" s="21" customFormat="1" ht="25.5" x14ac:dyDescent="0.2">
      <c r="A41" s="19" t="s">
        <v>152</v>
      </c>
      <c r="B41" s="11" t="s">
        <v>17</v>
      </c>
      <c r="C41" s="35" t="s">
        <v>154</v>
      </c>
      <c r="D41" s="1" t="s">
        <v>0</v>
      </c>
      <c r="E41" s="27">
        <f>E42</f>
        <v>0</v>
      </c>
      <c r="F41" s="27">
        <f t="shared" ref="F41:M41" si="53">F42</f>
        <v>1300</v>
      </c>
      <c r="G41" s="27">
        <f t="shared" si="53"/>
        <v>1300</v>
      </c>
      <c r="H41" s="43">
        <f t="shared" si="53"/>
        <v>0</v>
      </c>
      <c r="I41" s="27">
        <f t="shared" si="53"/>
        <v>0</v>
      </c>
      <c r="J41" s="27">
        <f t="shared" si="53"/>
        <v>0</v>
      </c>
      <c r="K41" s="43">
        <f t="shared" si="53"/>
        <v>0</v>
      </c>
      <c r="L41" s="27">
        <f t="shared" si="53"/>
        <v>0</v>
      </c>
      <c r="M41" s="27">
        <f t="shared" si="53"/>
        <v>0</v>
      </c>
    </row>
    <row r="42" spans="1:13" ht="25.5" x14ac:dyDescent="0.2">
      <c r="A42" s="12" t="s">
        <v>24</v>
      </c>
      <c r="B42" s="13" t="s">
        <v>17</v>
      </c>
      <c r="C42" s="17" t="s">
        <v>154</v>
      </c>
      <c r="D42" s="13">
        <v>200</v>
      </c>
      <c r="E42" s="29">
        <v>0</v>
      </c>
      <c r="F42" s="27">
        <v>1300</v>
      </c>
      <c r="G42" s="14">
        <f t="shared" ref="G42" si="54">E42+F42</f>
        <v>1300</v>
      </c>
      <c r="H42" s="44">
        <v>0</v>
      </c>
      <c r="I42" s="27">
        <v>0</v>
      </c>
      <c r="J42" s="14">
        <f t="shared" ref="J42" si="55">H42+I42</f>
        <v>0</v>
      </c>
      <c r="K42" s="44">
        <v>0</v>
      </c>
      <c r="L42" s="27">
        <v>0</v>
      </c>
      <c r="M42" s="14">
        <f t="shared" ref="M42" si="56">K42+L42</f>
        <v>0</v>
      </c>
    </row>
    <row r="43" spans="1:13" s="21" customFormat="1" ht="25.5" x14ac:dyDescent="0.2">
      <c r="A43" s="19" t="s">
        <v>153</v>
      </c>
      <c r="B43" s="11" t="s">
        <v>17</v>
      </c>
      <c r="C43" s="35" t="s">
        <v>155</v>
      </c>
      <c r="D43" s="1" t="s">
        <v>0</v>
      </c>
      <c r="E43" s="27">
        <f>E44</f>
        <v>0</v>
      </c>
      <c r="F43" s="27">
        <f t="shared" ref="F43:M43" si="57">F44</f>
        <v>500</v>
      </c>
      <c r="G43" s="27">
        <f t="shared" si="57"/>
        <v>500</v>
      </c>
      <c r="H43" s="43">
        <f t="shared" si="57"/>
        <v>0</v>
      </c>
      <c r="I43" s="27">
        <f t="shared" si="57"/>
        <v>0</v>
      </c>
      <c r="J43" s="27">
        <f t="shared" si="57"/>
        <v>0</v>
      </c>
      <c r="K43" s="43">
        <f t="shared" si="57"/>
        <v>0</v>
      </c>
      <c r="L43" s="27">
        <f t="shared" si="57"/>
        <v>0</v>
      </c>
      <c r="M43" s="27">
        <f t="shared" si="57"/>
        <v>0</v>
      </c>
    </row>
    <row r="44" spans="1:13" ht="25.5" x14ac:dyDescent="0.2">
      <c r="A44" s="12" t="s">
        <v>24</v>
      </c>
      <c r="B44" s="13" t="s">
        <v>17</v>
      </c>
      <c r="C44" s="17" t="s">
        <v>155</v>
      </c>
      <c r="D44" s="13">
        <v>200</v>
      </c>
      <c r="E44" s="29">
        <v>0</v>
      </c>
      <c r="F44" s="27">
        <v>500</v>
      </c>
      <c r="G44" s="14">
        <f t="shared" ref="G44" si="58">E44+F44</f>
        <v>500</v>
      </c>
      <c r="H44" s="44">
        <v>0</v>
      </c>
      <c r="I44" s="27">
        <v>0</v>
      </c>
      <c r="J44" s="14">
        <f t="shared" ref="J44" si="59">H44+I44</f>
        <v>0</v>
      </c>
      <c r="K44" s="44">
        <v>0</v>
      </c>
      <c r="L44" s="27">
        <v>0</v>
      </c>
      <c r="M44" s="14">
        <f t="shared" ref="M44" si="60">K44+L44</f>
        <v>0</v>
      </c>
    </row>
    <row r="45" spans="1:13" ht="15.75" x14ac:dyDescent="0.2">
      <c r="A45" s="10" t="s">
        <v>42</v>
      </c>
      <c r="B45" s="11" t="s">
        <v>17</v>
      </c>
      <c r="C45" s="11" t="s">
        <v>43</v>
      </c>
      <c r="D45" s="1" t="s">
        <v>0</v>
      </c>
      <c r="E45" s="27">
        <f>E46</f>
        <v>400</v>
      </c>
      <c r="F45" s="27">
        <f t="shared" ref="F45:J47" si="61">F46</f>
        <v>-50</v>
      </c>
      <c r="G45" s="27">
        <f t="shared" si="61"/>
        <v>350</v>
      </c>
      <c r="H45" s="43">
        <f t="shared" si="61"/>
        <v>50</v>
      </c>
      <c r="I45" s="27">
        <f t="shared" si="61"/>
        <v>0</v>
      </c>
      <c r="J45" s="27">
        <f t="shared" si="61"/>
        <v>50</v>
      </c>
      <c r="K45" s="43">
        <f t="shared" ref="K45:K47" si="62">K46</f>
        <v>50</v>
      </c>
      <c r="L45" s="27">
        <f t="shared" ref="L45:L47" si="63">L46</f>
        <v>0</v>
      </c>
      <c r="M45" s="27">
        <f t="shared" ref="M45:M47" si="64">M46</f>
        <v>50</v>
      </c>
    </row>
    <row r="46" spans="1:13" ht="25.5" x14ac:dyDescent="0.2">
      <c r="A46" s="16" t="s">
        <v>24</v>
      </c>
      <c r="B46" s="13" t="s">
        <v>17</v>
      </c>
      <c r="C46" s="13" t="s">
        <v>43</v>
      </c>
      <c r="D46" s="13" t="s">
        <v>25</v>
      </c>
      <c r="E46" s="29">
        <v>400</v>
      </c>
      <c r="F46" s="27">
        <v>-50</v>
      </c>
      <c r="G46" s="14">
        <f t="shared" si="9"/>
        <v>350</v>
      </c>
      <c r="H46" s="44">
        <v>50</v>
      </c>
      <c r="I46" s="27">
        <v>0</v>
      </c>
      <c r="J46" s="14">
        <f t="shared" ref="J46" si="65">H46+I46</f>
        <v>50</v>
      </c>
      <c r="K46" s="44">
        <v>50</v>
      </c>
      <c r="L46" s="27">
        <v>0</v>
      </c>
      <c r="M46" s="14">
        <f t="shared" ref="M46" si="66">K46+L46</f>
        <v>50</v>
      </c>
    </row>
    <row r="47" spans="1:13" s="21" customFormat="1" ht="25.5" x14ac:dyDescent="0.2">
      <c r="A47" s="19" t="s">
        <v>150</v>
      </c>
      <c r="B47" s="11" t="s">
        <v>17</v>
      </c>
      <c r="C47" s="35" t="s">
        <v>151</v>
      </c>
      <c r="D47" s="1" t="s">
        <v>0</v>
      </c>
      <c r="E47" s="27">
        <f>E48</f>
        <v>0</v>
      </c>
      <c r="F47" s="27">
        <f t="shared" si="61"/>
        <v>1515</v>
      </c>
      <c r="G47" s="27">
        <f t="shared" si="61"/>
        <v>1515</v>
      </c>
      <c r="H47" s="43">
        <f t="shared" si="61"/>
        <v>0</v>
      </c>
      <c r="I47" s="27">
        <f t="shared" si="61"/>
        <v>0</v>
      </c>
      <c r="J47" s="27">
        <f t="shared" si="61"/>
        <v>0</v>
      </c>
      <c r="K47" s="43">
        <f t="shared" si="62"/>
        <v>0</v>
      </c>
      <c r="L47" s="27">
        <f t="shared" si="63"/>
        <v>0</v>
      </c>
      <c r="M47" s="27">
        <f t="shared" si="64"/>
        <v>0</v>
      </c>
    </row>
    <row r="48" spans="1:13" ht="25.5" x14ac:dyDescent="0.2">
      <c r="A48" s="16" t="s">
        <v>24</v>
      </c>
      <c r="B48" s="13" t="s">
        <v>17</v>
      </c>
      <c r="C48" s="17" t="s">
        <v>151</v>
      </c>
      <c r="D48" s="13" t="s">
        <v>25</v>
      </c>
      <c r="E48" s="29">
        <v>0</v>
      </c>
      <c r="F48" s="27">
        <v>1515</v>
      </c>
      <c r="G48" s="14">
        <f t="shared" ref="G48" si="67">E48+F48</f>
        <v>1515</v>
      </c>
      <c r="H48" s="44">
        <v>0</v>
      </c>
      <c r="I48" s="27">
        <v>0</v>
      </c>
      <c r="J48" s="14">
        <f t="shared" ref="J48" si="68">H48+I48</f>
        <v>0</v>
      </c>
      <c r="K48" s="44">
        <v>0</v>
      </c>
      <c r="L48" s="27">
        <v>0</v>
      </c>
      <c r="M48" s="14">
        <f t="shared" ref="M48" si="69">K48+L48</f>
        <v>0</v>
      </c>
    </row>
    <row r="49" spans="1:13" ht="13.5" x14ac:dyDescent="0.2">
      <c r="A49" s="33" t="s">
        <v>144</v>
      </c>
      <c r="B49" s="20">
        <v>925</v>
      </c>
      <c r="C49" s="20" t="s">
        <v>145</v>
      </c>
      <c r="D49" s="20"/>
      <c r="E49" s="28">
        <f>E50</f>
        <v>320</v>
      </c>
      <c r="F49" s="28">
        <f t="shared" ref="F49:G49" si="70">F50</f>
        <v>0</v>
      </c>
      <c r="G49" s="28">
        <f t="shared" si="70"/>
        <v>320</v>
      </c>
      <c r="H49" s="44"/>
      <c r="I49" s="27"/>
      <c r="J49" s="14">
        <v>0</v>
      </c>
      <c r="K49" s="44"/>
      <c r="L49" s="27"/>
      <c r="M49" s="14">
        <v>0</v>
      </c>
    </row>
    <row r="50" spans="1:13" ht="25.5" x14ac:dyDescent="0.2">
      <c r="A50" s="16" t="s">
        <v>24</v>
      </c>
      <c r="B50" s="17">
        <v>925</v>
      </c>
      <c r="C50" s="17" t="s">
        <v>145</v>
      </c>
      <c r="D50" s="17">
        <v>200</v>
      </c>
      <c r="E50" s="29">
        <v>320</v>
      </c>
      <c r="F50" s="34">
        <v>0</v>
      </c>
      <c r="G50" s="15">
        <f>F50+E50</f>
        <v>320</v>
      </c>
      <c r="H50" s="45"/>
      <c r="I50" s="27"/>
      <c r="J50" s="15">
        <v>0</v>
      </c>
      <c r="K50" s="45"/>
      <c r="L50" s="27"/>
      <c r="M50" s="15">
        <v>0</v>
      </c>
    </row>
    <row r="51" spans="1:13" ht="25.5" x14ac:dyDescent="0.2">
      <c r="A51" s="10" t="s">
        <v>107</v>
      </c>
      <c r="B51" s="11" t="s">
        <v>17</v>
      </c>
      <c r="C51" s="11" t="s">
        <v>108</v>
      </c>
      <c r="D51" s="1" t="s">
        <v>0</v>
      </c>
      <c r="E51" s="27">
        <f>E54+E56+E52</f>
        <v>16</v>
      </c>
      <c r="F51" s="27">
        <f t="shared" ref="F51:G51" si="71">F54+F56+F52</f>
        <v>70</v>
      </c>
      <c r="G51" s="27">
        <f t="shared" si="71"/>
        <v>86</v>
      </c>
      <c r="H51" s="43">
        <f>H54+H56</f>
        <v>0</v>
      </c>
      <c r="I51" s="27">
        <f t="shared" ref="I51" si="72">I54+I56</f>
        <v>0</v>
      </c>
      <c r="J51" s="27">
        <f t="shared" ref="J51" si="73">J54+J56</f>
        <v>0</v>
      </c>
      <c r="K51" s="43">
        <f>K54+K56</f>
        <v>0</v>
      </c>
      <c r="L51" s="27">
        <f t="shared" ref="L51" si="74">L54+L56</f>
        <v>0</v>
      </c>
      <c r="M51" s="27">
        <f t="shared" ref="M51" si="75">M54+M56</f>
        <v>0</v>
      </c>
    </row>
    <row r="52" spans="1:13" ht="35.450000000000003" customHeight="1" x14ac:dyDescent="0.2">
      <c r="A52" s="10" t="s">
        <v>148</v>
      </c>
      <c r="B52" s="9" t="s">
        <v>17</v>
      </c>
      <c r="C52" s="9" t="s">
        <v>149</v>
      </c>
      <c r="D52" s="3" t="s">
        <v>0</v>
      </c>
      <c r="E52" s="28">
        <f>E53</f>
        <v>0</v>
      </c>
      <c r="F52" s="28">
        <f t="shared" ref="F52:G54" si="76">F53</f>
        <v>70</v>
      </c>
      <c r="G52" s="28">
        <f t="shared" si="76"/>
        <v>70</v>
      </c>
      <c r="H52" s="45">
        <f>H53</f>
        <v>0</v>
      </c>
      <c r="I52" s="28">
        <f t="shared" ref="I52:I54" si="77">I53</f>
        <v>0</v>
      </c>
      <c r="J52" s="28">
        <f t="shared" ref="J52:J54" si="78">J53</f>
        <v>0</v>
      </c>
      <c r="K52" s="45">
        <f>K53</f>
        <v>0</v>
      </c>
      <c r="L52" s="28">
        <f t="shared" ref="L52:L54" si="79">L53</f>
        <v>0</v>
      </c>
      <c r="M52" s="28">
        <f t="shared" ref="M52:M54" si="80">M53</f>
        <v>0</v>
      </c>
    </row>
    <row r="53" spans="1:13" ht="25.5" x14ac:dyDescent="0.2">
      <c r="A53" s="12" t="s">
        <v>24</v>
      </c>
      <c r="B53" s="13" t="s">
        <v>17</v>
      </c>
      <c r="C53" s="13" t="s">
        <v>149</v>
      </c>
      <c r="D53" s="13" t="s">
        <v>25</v>
      </c>
      <c r="E53" s="29">
        <v>0</v>
      </c>
      <c r="F53" s="27">
        <v>70</v>
      </c>
      <c r="G53" s="14">
        <f t="shared" ref="G53" si="81">E53+F53</f>
        <v>70</v>
      </c>
      <c r="H53" s="44">
        <v>0</v>
      </c>
      <c r="I53" s="27">
        <v>0</v>
      </c>
      <c r="J53" s="14">
        <f t="shared" ref="J53" si="82">H53+I53</f>
        <v>0</v>
      </c>
      <c r="K53" s="44">
        <v>0</v>
      </c>
      <c r="L53" s="27">
        <v>0</v>
      </c>
      <c r="M53" s="14">
        <f t="shared" ref="M53" si="83">K53+L53</f>
        <v>0</v>
      </c>
    </row>
    <row r="54" spans="1:13" ht="25.5" x14ac:dyDescent="0.2">
      <c r="A54" s="4" t="s">
        <v>109</v>
      </c>
      <c r="B54" s="9" t="s">
        <v>17</v>
      </c>
      <c r="C54" s="9" t="s">
        <v>110</v>
      </c>
      <c r="D54" s="3" t="s">
        <v>0</v>
      </c>
      <c r="E54" s="28">
        <f>E55</f>
        <v>15</v>
      </c>
      <c r="F54" s="28">
        <f t="shared" si="76"/>
        <v>0</v>
      </c>
      <c r="G54" s="28">
        <f t="shared" si="76"/>
        <v>15</v>
      </c>
      <c r="H54" s="45">
        <f>H55</f>
        <v>0</v>
      </c>
      <c r="I54" s="28">
        <f t="shared" si="77"/>
        <v>0</v>
      </c>
      <c r="J54" s="28">
        <f t="shared" si="78"/>
        <v>0</v>
      </c>
      <c r="K54" s="45">
        <f>K55</f>
        <v>0</v>
      </c>
      <c r="L54" s="28">
        <f t="shared" si="79"/>
        <v>0</v>
      </c>
      <c r="M54" s="28">
        <f t="shared" si="80"/>
        <v>0</v>
      </c>
    </row>
    <row r="55" spans="1:13" ht="25.5" x14ac:dyDescent="0.2">
      <c r="A55" s="12" t="s">
        <v>24</v>
      </c>
      <c r="B55" s="13" t="s">
        <v>17</v>
      </c>
      <c r="C55" s="13" t="s">
        <v>110</v>
      </c>
      <c r="D55" s="13" t="s">
        <v>25</v>
      </c>
      <c r="E55" s="29">
        <v>15</v>
      </c>
      <c r="F55" s="27">
        <v>0</v>
      </c>
      <c r="G55" s="14">
        <f t="shared" si="9"/>
        <v>15</v>
      </c>
      <c r="H55" s="44">
        <v>0</v>
      </c>
      <c r="I55" s="27">
        <v>0</v>
      </c>
      <c r="J55" s="14">
        <f t="shared" ref="J55" si="84">H55+I55</f>
        <v>0</v>
      </c>
      <c r="K55" s="44">
        <v>0</v>
      </c>
      <c r="L55" s="27">
        <v>0</v>
      </c>
      <c r="M55" s="14">
        <f t="shared" ref="M55" si="85">K55+L55</f>
        <v>0</v>
      </c>
    </row>
    <row r="56" spans="1:13" ht="25.5" x14ac:dyDescent="0.2">
      <c r="A56" s="4" t="s">
        <v>111</v>
      </c>
      <c r="B56" s="9" t="s">
        <v>17</v>
      </c>
      <c r="C56" s="9" t="s">
        <v>112</v>
      </c>
      <c r="D56" s="3" t="s">
        <v>0</v>
      </c>
      <c r="E56" s="28">
        <f>E57</f>
        <v>1</v>
      </c>
      <c r="F56" s="28">
        <f t="shared" ref="F56:G56" si="86">F57</f>
        <v>0</v>
      </c>
      <c r="G56" s="28">
        <f t="shared" si="86"/>
        <v>1</v>
      </c>
      <c r="H56" s="45">
        <f>H57</f>
        <v>0</v>
      </c>
      <c r="I56" s="28">
        <f t="shared" ref="I56" si="87">I57</f>
        <v>0</v>
      </c>
      <c r="J56" s="28">
        <f t="shared" ref="J56" si="88">J57</f>
        <v>0</v>
      </c>
      <c r="K56" s="45">
        <f>K57</f>
        <v>0</v>
      </c>
      <c r="L56" s="28">
        <f t="shared" ref="L56" si="89">L57</f>
        <v>0</v>
      </c>
      <c r="M56" s="28">
        <f t="shared" ref="M56" si="90">M57</f>
        <v>0</v>
      </c>
    </row>
    <row r="57" spans="1:13" ht="25.5" x14ac:dyDescent="0.2">
      <c r="A57" s="12" t="s">
        <v>24</v>
      </c>
      <c r="B57" s="13" t="s">
        <v>17</v>
      </c>
      <c r="C57" s="13" t="s">
        <v>112</v>
      </c>
      <c r="D57" s="13" t="s">
        <v>25</v>
      </c>
      <c r="E57" s="29">
        <v>1</v>
      </c>
      <c r="F57" s="27">
        <v>0</v>
      </c>
      <c r="G57" s="14">
        <f t="shared" si="9"/>
        <v>1</v>
      </c>
      <c r="H57" s="44">
        <v>0</v>
      </c>
      <c r="I57" s="27">
        <v>0</v>
      </c>
      <c r="J57" s="14">
        <f t="shared" ref="J57" si="91">H57+I57</f>
        <v>0</v>
      </c>
      <c r="K57" s="44">
        <v>0</v>
      </c>
      <c r="L57" s="27">
        <v>0</v>
      </c>
      <c r="M57" s="14">
        <f t="shared" ref="M57" si="92">K57+L57</f>
        <v>0</v>
      </c>
    </row>
    <row r="58" spans="1:13" ht="38.25" x14ac:dyDescent="0.2">
      <c r="A58" s="4" t="s">
        <v>113</v>
      </c>
      <c r="B58" s="9" t="s">
        <v>17</v>
      </c>
      <c r="C58" s="9" t="s">
        <v>114</v>
      </c>
      <c r="D58" s="3" t="s">
        <v>0</v>
      </c>
      <c r="E58" s="28">
        <f>E59</f>
        <v>4703.5596599999999</v>
      </c>
      <c r="F58" s="28">
        <f t="shared" ref="F58:G58" si="93">F59</f>
        <v>0</v>
      </c>
      <c r="G58" s="28">
        <f t="shared" si="93"/>
        <v>4703.5596599999999</v>
      </c>
      <c r="H58" s="45">
        <f>H59</f>
        <v>0</v>
      </c>
      <c r="I58" s="28">
        <f t="shared" ref="I58:I60" si="94">I59</f>
        <v>0</v>
      </c>
      <c r="J58" s="28">
        <f t="shared" ref="J58:J60" si="95">J59</f>
        <v>0</v>
      </c>
      <c r="K58" s="45">
        <f>K59</f>
        <v>0</v>
      </c>
      <c r="L58" s="28">
        <f t="shared" ref="L58:L60" si="96">L59</f>
        <v>0</v>
      </c>
      <c r="M58" s="28">
        <f t="shared" ref="M58:M60" si="97">M59</f>
        <v>0</v>
      </c>
    </row>
    <row r="59" spans="1:13" ht="25.5" x14ac:dyDescent="0.2">
      <c r="A59" s="12" t="s">
        <v>24</v>
      </c>
      <c r="B59" s="13" t="s">
        <v>17</v>
      </c>
      <c r="C59" s="13" t="s">
        <v>114</v>
      </c>
      <c r="D59" s="13" t="s">
        <v>25</v>
      </c>
      <c r="E59" s="29">
        <v>4703.5596599999999</v>
      </c>
      <c r="F59" s="27">
        <v>0</v>
      </c>
      <c r="G59" s="14">
        <f t="shared" si="9"/>
        <v>4703.5596599999999</v>
      </c>
      <c r="H59" s="44">
        <v>0</v>
      </c>
      <c r="I59" s="27">
        <v>0</v>
      </c>
      <c r="J59" s="14">
        <f t="shared" ref="J59" si="98">H59+I59</f>
        <v>0</v>
      </c>
      <c r="K59" s="44">
        <v>0</v>
      </c>
      <c r="L59" s="27">
        <v>0</v>
      </c>
      <c r="M59" s="14">
        <f t="shared" ref="M59" si="99">K59+L59</f>
        <v>0</v>
      </c>
    </row>
    <row r="60" spans="1:13" s="21" customFormat="1" ht="51" x14ac:dyDescent="0.2">
      <c r="A60" s="19" t="s">
        <v>142</v>
      </c>
      <c r="B60" s="9" t="s">
        <v>17</v>
      </c>
      <c r="C60" s="20" t="s">
        <v>143</v>
      </c>
      <c r="D60" s="3" t="s">
        <v>0</v>
      </c>
      <c r="E60" s="28">
        <f>E61</f>
        <v>5000</v>
      </c>
      <c r="F60" s="28">
        <f t="shared" ref="F60:G60" si="100">F61</f>
        <v>0</v>
      </c>
      <c r="G60" s="28">
        <f t="shared" si="100"/>
        <v>5000</v>
      </c>
      <c r="H60" s="45">
        <f>H61</f>
        <v>0</v>
      </c>
      <c r="I60" s="28">
        <f t="shared" si="94"/>
        <v>0</v>
      </c>
      <c r="J60" s="28">
        <f t="shared" si="95"/>
        <v>0</v>
      </c>
      <c r="K60" s="45">
        <f>K61</f>
        <v>0</v>
      </c>
      <c r="L60" s="28">
        <f t="shared" si="96"/>
        <v>0</v>
      </c>
      <c r="M60" s="28">
        <f t="shared" si="97"/>
        <v>0</v>
      </c>
    </row>
    <row r="61" spans="1:13" ht="25.5" x14ac:dyDescent="0.2">
      <c r="A61" s="12" t="s">
        <v>24</v>
      </c>
      <c r="B61" s="13" t="s">
        <v>17</v>
      </c>
      <c r="C61" s="17" t="s">
        <v>143</v>
      </c>
      <c r="D61" s="13" t="s">
        <v>25</v>
      </c>
      <c r="E61" s="29">
        <v>5000</v>
      </c>
      <c r="F61" s="27">
        <v>0</v>
      </c>
      <c r="G61" s="14">
        <f>F61+E61</f>
        <v>5000</v>
      </c>
      <c r="H61" s="44">
        <v>0</v>
      </c>
      <c r="I61" s="27">
        <v>0</v>
      </c>
      <c r="J61" s="14">
        <f t="shared" ref="J61" si="101">H61+I61</f>
        <v>0</v>
      </c>
      <c r="K61" s="44">
        <v>0</v>
      </c>
      <c r="L61" s="27">
        <v>0</v>
      </c>
      <c r="M61" s="14">
        <f t="shared" ref="M61" si="102">K61+L61</f>
        <v>0</v>
      </c>
    </row>
    <row r="62" spans="1:13" s="21" customFormat="1" ht="25.5" x14ac:dyDescent="0.2">
      <c r="A62" s="19" t="s">
        <v>146</v>
      </c>
      <c r="B62" s="20">
        <v>925</v>
      </c>
      <c r="C62" s="20" t="s">
        <v>147</v>
      </c>
      <c r="D62" s="20"/>
      <c r="E62" s="28">
        <f>E63</f>
        <v>278.69400000000002</v>
      </c>
      <c r="F62" s="28">
        <f t="shared" ref="F62:G64" si="103">F63</f>
        <v>0</v>
      </c>
      <c r="G62" s="28">
        <f t="shared" si="103"/>
        <v>278.69400000000002</v>
      </c>
      <c r="H62" s="45"/>
      <c r="I62" s="27"/>
      <c r="J62" s="15"/>
      <c r="K62" s="45"/>
      <c r="L62" s="27"/>
      <c r="M62" s="15"/>
    </row>
    <row r="63" spans="1:13" ht="25.5" x14ac:dyDescent="0.2">
      <c r="A63" s="12" t="s">
        <v>24</v>
      </c>
      <c r="B63" s="13">
        <v>925</v>
      </c>
      <c r="C63" s="17" t="s">
        <v>147</v>
      </c>
      <c r="D63" s="13">
        <v>200</v>
      </c>
      <c r="E63" s="29">
        <v>278.69400000000002</v>
      </c>
      <c r="F63" s="27">
        <v>0</v>
      </c>
      <c r="G63" s="14">
        <f>F63+E63</f>
        <v>278.69400000000002</v>
      </c>
      <c r="H63" s="44"/>
      <c r="I63" s="27"/>
      <c r="J63" s="14"/>
      <c r="K63" s="44"/>
      <c r="L63" s="27"/>
      <c r="M63" s="14"/>
    </row>
    <row r="64" spans="1:13" s="21" customFormat="1" ht="51" x14ac:dyDescent="0.2">
      <c r="A64" s="19" t="s">
        <v>161</v>
      </c>
      <c r="B64" s="20">
        <v>925</v>
      </c>
      <c r="C64" s="20" t="s">
        <v>162</v>
      </c>
      <c r="D64" s="20"/>
      <c r="E64" s="28">
        <f>E65</f>
        <v>0</v>
      </c>
      <c r="F64" s="28">
        <f t="shared" si="103"/>
        <v>980.36261000000002</v>
      </c>
      <c r="G64" s="28">
        <f t="shared" si="103"/>
        <v>980.36261000000002</v>
      </c>
      <c r="H64" s="45"/>
      <c r="I64" s="27"/>
      <c r="J64" s="15"/>
      <c r="K64" s="45"/>
      <c r="L64" s="27"/>
      <c r="M64" s="15"/>
    </row>
    <row r="65" spans="1:16" ht="25.5" x14ac:dyDescent="0.2">
      <c r="A65" s="12" t="s">
        <v>24</v>
      </c>
      <c r="B65" s="13">
        <v>925</v>
      </c>
      <c r="C65" s="17" t="s">
        <v>162</v>
      </c>
      <c r="D65" s="13">
        <v>200</v>
      </c>
      <c r="E65" s="29">
        <v>0</v>
      </c>
      <c r="F65" s="27">
        <f>970.559+9.80361</f>
        <v>980.36261000000002</v>
      </c>
      <c r="G65" s="14">
        <f>F65+E65</f>
        <v>980.36261000000002</v>
      </c>
      <c r="H65" s="44"/>
      <c r="I65" s="27"/>
      <c r="J65" s="14"/>
      <c r="K65" s="44"/>
      <c r="L65" s="27"/>
      <c r="M65" s="14"/>
    </row>
    <row r="66" spans="1:16" ht="15.75" x14ac:dyDescent="0.2">
      <c r="A66" s="10" t="s">
        <v>44</v>
      </c>
      <c r="B66" s="11" t="s">
        <v>17</v>
      </c>
      <c r="C66" s="11" t="s">
        <v>45</v>
      </c>
      <c r="D66" s="1" t="s">
        <v>0</v>
      </c>
      <c r="E66" s="27">
        <f>E67+E69+E71+E74+E77+E79</f>
        <v>38060.016999999993</v>
      </c>
      <c r="F66" s="27">
        <f t="shared" ref="F66:G66" si="104">F67+F69+F71+F74+F77+F79</f>
        <v>-260.5</v>
      </c>
      <c r="G66" s="27">
        <f t="shared" si="104"/>
        <v>37799.516999999993</v>
      </c>
      <c r="H66" s="43">
        <f>H67+H69+H71+H74+H77</f>
        <v>6149.7020000000002</v>
      </c>
      <c r="I66" s="27">
        <f t="shared" ref="I66" si="105">I67+I69+I71+I74+I77</f>
        <v>0</v>
      </c>
      <c r="J66" s="27">
        <f t="shared" ref="J66" si="106">J67+J69+J71+J74+J77</f>
        <v>6149.7020000000002</v>
      </c>
      <c r="K66" s="43">
        <f>K67+K69+K71+K74+K77</f>
        <v>6288.3070000000007</v>
      </c>
      <c r="L66" s="27">
        <f t="shared" ref="L66" si="107">L67+L69+L71+L74+L77</f>
        <v>0</v>
      </c>
      <c r="M66" s="27">
        <f t="shared" ref="M66" si="108">M67+M69+M71+M74+M77</f>
        <v>6288.3070000000007</v>
      </c>
      <c r="O66" s="32">
        <f>O67-2926.502</f>
        <v>-9.9999999974897946E-4</v>
      </c>
      <c r="P66" s="32">
        <f>P67-3065.107</f>
        <v>-9.9999999974897946E-4</v>
      </c>
    </row>
    <row r="67" spans="1:16" ht="25.5" x14ac:dyDescent="0.2">
      <c r="A67" s="10" t="s">
        <v>46</v>
      </c>
      <c r="B67" s="11" t="s">
        <v>17</v>
      </c>
      <c r="C67" s="11" t="s">
        <v>47</v>
      </c>
      <c r="D67" s="1" t="s">
        <v>0</v>
      </c>
      <c r="E67" s="27">
        <f>E68</f>
        <v>3570.6149999999998</v>
      </c>
      <c r="F67" s="27">
        <f t="shared" ref="F67:G67" si="109">F68</f>
        <v>200</v>
      </c>
      <c r="G67" s="27">
        <f t="shared" si="109"/>
        <v>3770.6149999999998</v>
      </c>
      <c r="H67" s="43">
        <f>H68</f>
        <v>2994.9540000000002</v>
      </c>
      <c r="I67" s="27">
        <f t="shared" ref="I67" si="110">I68</f>
        <v>0</v>
      </c>
      <c r="J67" s="27">
        <f t="shared" ref="J67" si="111">J68</f>
        <v>2994.9540000000002</v>
      </c>
      <c r="K67" s="43">
        <f>K68</f>
        <v>3133.5590000000002</v>
      </c>
      <c r="L67" s="27">
        <f t="shared" ref="L67" si="112">L68</f>
        <v>0</v>
      </c>
      <c r="M67" s="27">
        <f t="shared" ref="M67" si="113">M68</f>
        <v>3133.5590000000002</v>
      </c>
      <c r="N67" s="32"/>
      <c r="O67" s="32">
        <f>H68-100+31.547</f>
        <v>2926.5010000000002</v>
      </c>
      <c r="P67" s="32">
        <f>K68-100+31.547</f>
        <v>3065.1060000000002</v>
      </c>
    </row>
    <row r="68" spans="1:16" ht="51" x14ac:dyDescent="0.2">
      <c r="A68" s="12" t="s">
        <v>24</v>
      </c>
      <c r="B68" s="13" t="s">
        <v>17</v>
      </c>
      <c r="C68" s="13" t="s">
        <v>47</v>
      </c>
      <c r="D68" s="13" t="s">
        <v>25</v>
      </c>
      <c r="E68" s="29">
        <v>3570.6149999999998</v>
      </c>
      <c r="F68" s="27">
        <v>200</v>
      </c>
      <c r="G68" s="14">
        <f t="shared" si="9"/>
        <v>3770.6149999999998</v>
      </c>
      <c r="H68" s="44">
        <v>2994.9540000000002</v>
      </c>
      <c r="I68" s="27">
        <v>0</v>
      </c>
      <c r="J68" s="14">
        <f t="shared" ref="J68" si="114">H68+I68</f>
        <v>2994.9540000000002</v>
      </c>
      <c r="K68" s="44">
        <v>3133.5590000000002</v>
      </c>
      <c r="L68" s="27">
        <v>0</v>
      </c>
      <c r="M68" s="14">
        <f t="shared" ref="M68" si="115">K68+L68</f>
        <v>3133.5590000000002</v>
      </c>
      <c r="N68" t="s">
        <v>140</v>
      </c>
      <c r="O68" t="s">
        <v>136</v>
      </c>
      <c r="P68" t="s">
        <v>139</v>
      </c>
    </row>
    <row r="69" spans="1:16" ht="25.5" x14ac:dyDescent="0.2">
      <c r="A69" s="4" t="s">
        <v>48</v>
      </c>
      <c r="B69" s="9" t="s">
        <v>17</v>
      </c>
      <c r="C69" s="9" t="s">
        <v>49</v>
      </c>
      <c r="D69" s="3" t="s">
        <v>0</v>
      </c>
      <c r="E69" s="28">
        <f>E70</f>
        <v>3154.748</v>
      </c>
      <c r="F69" s="28">
        <f t="shared" ref="F69:G69" si="116">F70</f>
        <v>0</v>
      </c>
      <c r="G69" s="28">
        <f t="shared" si="116"/>
        <v>3154.748</v>
      </c>
      <c r="H69" s="45">
        <f>H70</f>
        <v>3154.748</v>
      </c>
      <c r="I69" s="28">
        <f t="shared" ref="I69" si="117">I70</f>
        <v>0</v>
      </c>
      <c r="J69" s="28">
        <f t="shared" ref="J69" si="118">J70</f>
        <v>3154.748</v>
      </c>
      <c r="K69" s="45">
        <f>K70</f>
        <v>3154.748</v>
      </c>
      <c r="L69" s="28">
        <f t="shared" ref="L69" si="119">L70</f>
        <v>0</v>
      </c>
      <c r="M69" s="28">
        <f t="shared" ref="M69" si="120">M70</f>
        <v>3154.748</v>
      </c>
    </row>
    <row r="70" spans="1:16" ht="25.5" x14ac:dyDescent="0.2">
      <c r="A70" s="12" t="s">
        <v>24</v>
      </c>
      <c r="B70" s="13" t="s">
        <v>17</v>
      </c>
      <c r="C70" s="13" t="s">
        <v>49</v>
      </c>
      <c r="D70" s="13" t="s">
        <v>25</v>
      </c>
      <c r="E70" s="29">
        <v>3154.748</v>
      </c>
      <c r="F70" s="27">
        <v>0</v>
      </c>
      <c r="G70" s="14">
        <f t="shared" si="9"/>
        <v>3154.748</v>
      </c>
      <c r="H70" s="44">
        <v>3154.748</v>
      </c>
      <c r="I70" s="27">
        <v>0</v>
      </c>
      <c r="J70" s="14">
        <f t="shared" ref="J70" si="121">H70+I70</f>
        <v>3154.748</v>
      </c>
      <c r="K70" s="44">
        <v>3154.748</v>
      </c>
      <c r="L70" s="27">
        <v>0</v>
      </c>
      <c r="M70" s="14">
        <f t="shared" ref="M70" si="122">K70+L70</f>
        <v>3154.748</v>
      </c>
    </row>
    <row r="71" spans="1:16" ht="15.75" x14ac:dyDescent="0.2">
      <c r="A71" s="10" t="s">
        <v>50</v>
      </c>
      <c r="B71" s="11" t="s">
        <v>17</v>
      </c>
      <c r="C71" s="11" t="s">
        <v>51</v>
      </c>
      <c r="D71" s="1" t="s">
        <v>0</v>
      </c>
      <c r="E71" s="27">
        <f>E72</f>
        <v>5900</v>
      </c>
      <c r="F71" s="27">
        <f t="shared" ref="F71:G72" si="123">F72</f>
        <v>0</v>
      </c>
      <c r="G71" s="27">
        <f t="shared" si="123"/>
        <v>5900</v>
      </c>
      <c r="H71" s="43">
        <f>H72</f>
        <v>0</v>
      </c>
      <c r="I71" s="27">
        <f t="shared" ref="I71:I72" si="124">I72</f>
        <v>0</v>
      </c>
      <c r="J71" s="27">
        <f t="shared" ref="J71:J72" si="125">J72</f>
        <v>0</v>
      </c>
      <c r="K71" s="43">
        <f>K72</f>
        <v>0</v>
      </c>
      <c r="L71" s="27">
        <f t="shared" ref="L71:L72" si="126">L72</f>
        <v>0</v>
      </c>
      <c r="M71" s="27">
        <f t="shared" ref="M71:M72" si="127">M72</f>
        <v>0</v>
      </c>
    </row>
    <row r="72" spans="1:16" ht="15.75" x14ac:dyDescent="0.2">
      <c r="A72" s="4" t="s">
        <v>52</v>
      </c>
      <c r="B72" s="9" t="s">
        <v>17</v>
      </c>
      <c r="C72" s="9" t="s">
        <v>53</v>
      </c>
      <c r="D72" s="3" t="s">
        <v>0</v>
      </c>
      <c r="E72" s="28">
        <f>E73</f>
        <v>5900</v>
      </c>
      <c r="F72" s="28">
        <f t="shared" si="123"/>
        <v>0</v>
      </c>
      <c r="G72" s="28">
        <f t="shared" si="123"/>
        <v>5900</v>
      </c>
      <c r="H72" s="45">
        <f>H73</f>
        <v>0</v>
      </c>
      <c r="I72" s="28">
        <f t="shared" si="124"/>
        <v>0</v>
      </c>
      <c r="J72" s="28">
        <f t="shared" si="125"/>
        <v>0</v>
      </c>
      <c r="K72" s="45">
        <f>K73</f>
        <v>0</v>
      </c>
      <c r="L72" s="28">
        <f t="shared" si="126"/>
        <v>0</v>
      </c>
      <c r="M72" s="28">
        <f t="shared" si="127"/>
        <v>0</v>
      </c>
    </row>
    <row r="73" spans="1:16" ht="25.5" x14ac:dyDescent="0.2">
      <c r="A73" s="12" t="s">
        <v>24</v>
      </c>
      <c r="B73" s="13" t="s">
        <v>17</v>
      </c>
      <c r="C73" s="13" t="s">
        <v>53</v>
      </c>
      <c r="D73" s="13" t="s">
        <v>25</v>
      </c>
      <c r="E73" s="29">
        <v>5900</v>
      </c>
      <c r="F73" s="27">
        <v>0</v>
      </c>
      <c r="G73" s="14">
        <f t="shared" si="9"/>
        <v>5900</v>
      </c>
      <c r="H73" s="44">
        <v>0</v>
      </c>
      <c r="I73" s="27">
        <v>0</v>
      </c>
      <c r="J73" s="14">
        <f t="shared" ref="J73" si="128">H73+I73</f>
        <v>0</v>
      </c>
      <c r="K73" s="44">
        <v>0</v>
      </c>
      <c r="L73" s="27">
        <v>0</v>
      </c>
      <c r="M73" s="14">
        <f t="shared" ref="M73" si="129">K73+L73</f>
        <v>0</v>
      </c>
    </row>
    <row r="74" spans="1:16" ht="25.5" x14ac:dyDescent="0.2">
      <c r="A74" s="10" t="s">
        <v>54</v>
      </c>
      <c r="B74" s="11" t="s">
        <v>17</v>
      </c>
      <c r="C74" s="11" t="s">
        <v>55</v>
      </c>
      <c r="D74" s="1" t="s">
        <v>0</v>
      </c>
      <c r="E74" s="27">
        <f>E75</f>
        <v>8000</v>
      </c>
      <c r="F74" s="27">
        <f t="shared" ref="F74:G75" si="130">F75</f>
        <v>-460.5</v>
      </c>
      <c r="G74" s="27">
        <f t="shared" si="130"/>
        <v>7539.5</v>
      </c>
      <c r="H74" s="43">
        <f>H75</f>
        <v>0</v>
      </c>
      <c r="I74" s="27">
        <f t="shared" ref="I74:I75" si="131">I75</f>
        <v>0</v>
      </c>
      <c r="J74" s="27">
        <f t="shared" ref="J74:J75" si="132">J75</f>
        <v>0</v>
      </c>
      <c r="K74" s="43">
        <f>K75</f>
        <v>0</v>
      </c>
      <c r="L74" s="27">
        <f t="shared" ref="L74:L75" si="133">L75</f>
        <v>0</v>
      </c>
      <c r="M74" s="27">
        <f t="shared" ref="M74:M75" si="134">M75</f>
        <v>0</v>
      </c>
    </row>
    <row r="75" spans="1:16" ht="25.5" x14ac:dyDescent="0.2">
      <c r="A75" s="4" t="s">
        <v>54</v>
      </c>
      <c r="B75" s="9" t="s">
        <v>17</v>
      </c>
      <c r="C75" s="9" t="s">
        <v>56</v>
      </c>
      <c r="D75" s="3" t="s">
        <v>0</v>
      </c>
      <c r="E75" s="28">
        <f>E76</f>
        <v>8000</v>
      </c>
      <c r="F75" s="28">
        <f t="shared" si="130"/>
        <v>-460.5</v>
      </c>
      <c r="G75" s="28">
        <f t="shared" si="130"/>
        <v>7539.5</v>
      </c>
      <c r="H75" s="45">
        <f>H76</f>
        <v>0</v>
      </c>
      <c r="I75" s="28">
        <f t="shared" si="131"/>
        <v>0</v>
      </c>
      <c r="J75" s="28">
        <f t="shared" si="132"/>
        <v>0</v>
      </c>
      <c r="K75" s="45">
        <f>K76</f>
        <v>0</v>
      </c>
      <c r="L75" s="28">
        <f t="shared" si="133"/>
        <v>0</v>
      </c>
      <c r="M75" s="28">
        <f t="shared" si="134"/>
        <v>0</v>
      </c>
    </row>
    <row r="76" spans="1:16" ht="25.5" x14ac:dyDescent="0.2">
      <c r="A76" s="12" t="s">
        <v>24</v>
      </c>
      <c r="B76" s="13" t="s">
        <v>17</v>
      </c>
      <c r="C76" s="13" t="s">
        <v>56</v>
      </c>
      <c r="D76" s="13" t="s">
        <v>25</v>
      </c>
      <c r="E76" s="29">
        <v>8000</v>
      </c>
      <c r="F76" s="27">
        <v>-460.5</v>
      </c>
      <c r="G76" s="14">
        <f t="shared" si="9"/>
        <v>7539.5</v>
      </c>
      <c r="H76" s="44">
        <v>0</v>
      </c>
      <c r="I76" s="27">
        <v>0</v>
      </c>
      <c r="J76" s="14">
        <f t="shared" ref="J76" si="135">H76+I76</f>
        <v>0</v>
      </c>
      <c r="K76" s="44">
        <v>0</v>
      </c>
      <c r="L76" s="27">
        <v>0</v>
      </c>
      <c r="M76" s="14">
        <f t="shared" ref="M76" si="136">K76+L76</f>
        <v>0</v>
      </c>
    </row>
    <row r="77" spans="1:16" ht="63.75" x14ac:dyDescent="0.2">
      <c r="A77" s="4" t="s">
        <v>57</v>
      </c>
      <c r="B77" s="9" t="s">
        <v>17</v>
      </c>
      <c r="C77" s="9" t="s">
        <v>58</v>
      </c>
      <c r="D77" s="3" t="s">
        <v>0</v>
      </c>
      <c r="E77" s="28">
        <f>E78</f>
        <v>0</v>
      </c>
      <c r="F77" s="28">
        <f t="shared" ref="F77:G77" si="137">F78</f>
        <v>0</v>
      </c>
      <c r="G77" s="28">
        <f t="shared" si="137"/>
        <v>0</v>
      </c>
      <c r="H77" s="45">
        <f>H78</f>
        <v>0</v>
      </c>
      <c r="I77" s="28">
        <f t="shared" ref="I77" si="138">I78</f>
        <v>0</v>
      </c>
      <c r="J77" s="28">
        <f t="shared" ref="J77" si="139">J78</f>
        <v>0</v>
      </c>
      <c r="K77" s="45">
        <f>K78</f>
        <v>0</v>
      </c>
      <c r="L77" s="28">
        <f t="shared" ref="L77" si="140">L78</f>
        <v>0</v>
      </c>
      <c r="M77" s="28">
        <f t="shared" ref="M77" si="141">M78</f>
        <v>0</v>
      </c>
    </row>
    <row r="78" spans="1:16" ht="25.5" x14ac:dyDescent="0.2">
      <c r="A78" s="12" t="s">
        <v>24</v>
      </c>
      <c r="B78" s="13" t="s">
        <v>17</v>
      </c>
      <c r="C78" s="13" t="s">
        <v>58</v>
      </c>
      <c r="D78" s="13" t="s">
        <v>25</v>
      </c>
      <c r="E78" s="29">
        <v>0</v>
      </c>
      <c r="F78" s="27">
        <v>0</v>
      </c>
      <c r="G78" s="14">
        <f t="shared" si="9"/>
        <v>0</v>
      </c>
      <c r="H78" s="44">
        <v>0</v>
      </c>
      <c r="I78" s="27">
        <v>0</v>
      </c>
      <c r="J78" s="14">
        <f t="shared" ref="J78" si="142">H78+I78</f>
        <v>0</v>
      </c>
      <c r="K78" s="44">
        <v>0</v>
      </c>
      <c r="L78" s="27">
        <v>0</v>
      </c>
      <c r="M78" s="14">
        <f t="shared" ref="M78" si="143">K78+L78</f>
        <v>0</v>
      </c>
    </row>
    <row r="79" spans="1:16" ht="63.75" x14ac:dyDescent="0.2">
      <c r="A79" s="4" t="s">
        <v>138</v>
      </c>
      <c r="B79" s="9" t="s">
        <v>17</v>
      </c>
      <c r="C79" s="9" t="s">
        <v>137</v>
      </c>
      <c r="D79" s="3" t="s">
        <v>0</v>
      </c>
      <c r="E79" s="28">
        <f>E80</f>
        <v>17434.653999999999</v>
      </c>
      <c r="F79" s="28">
        <f t="shared" ref="F79" si="144">F80</f>
        <v>0</v>
      </c>
      <c r="G79" s="28">
        <f t="shared" ref="G79" si="145">G80</f>
        <v>17434.653999999999</v>
      </c>
      <c r="H79" s="45">
        <f>H80</f>
        <v>0</v>
      </c>
      <c r="I79" s="28">
        <f t="shared" ref="I79" si="146">I80</f>
        <v>0</v>
      </c>
      <c r="J79" s="28">
        <f t="shared" ref="J79" si="147">J80</f>
        <v>0</v>
      </c>
      <c r="K79" s="45">
        <f>K80</f>
        <v>0</v>
      </c>
      <c r="L79" s="28">
        <f t="shared" ref="L79" si="148">L80</f>
        <v>0</v>
      </c>
      <c r="M79" s="28">
        <f t="shared" ref="M79" si="149">M80</f>
        <v>0</v>
      </c>
    </row>
    <row r="80" spans="1:16" ht="25.5" x14ac:dyDescent="0.2">
      <c r="A80" s="12" t="s">
        <v>24</v>
      </c>
      <c r="B80" s="13" t="s">
        <v>17</v>
      </c>
      <c r="C80" s="13" t="s">
        <v>137</v>
      </c>
      <c r="D80" s="13" t="s">
        <v>25</v>
      </c>
      <c r="E80" s="29">
        <v>17434.653999999999</v>
      </c>
      <c r="F80" s="27">
        <v>0</v>
      </c>
      <c r="G80" s="14">
        <f t="shared" ref="G80" si="150">E80+F80</f>
        <v>17434.653999999999</v>
      </c>
      <c r="H80" s="44">
        <v>0</v>
      </c>
      <c r="I80" s="27">
        <v>0</v>
      </c>
      <c r="J80" s="14">
        <f t="shared" ref="J80" si="151">H80+I80</f>
        <v>0</v>
      </c>
      <c r="K80" s="44">
        <v>0</v>
      </c>
      <c r="L80" s="27">
        <v>0</v>
      </c>
      <c r="M80" s="14">
        <f t="shared" ref="M80" si="152">K80+L80</f>
        <v>0</v>
      </c>
    </row>
    <row r="81" spans="1:13" ht="25.5" x14ac:dyDescent="0.2">
      <c r="A81" s="10" t="s">
        <v>59</v>
      </c>
      <c r="B81" s="11" t="s">
        <v>17</v>
      </c>
      <c r="C81" s="11" t="s">
        <v>60</v>
      </c>
      <c r="D81" s="1" t="s">
        <v>0</v>
      </c>
      <c r="E81" s="27">
        <f>E82+E86+E84</f>
        <v>30460.05</v>
      </c>
      <c r="F81" s="27">
        <f t="shared" ref="F81:M81" si="153">F82+F86+F84</f>
        <v>1757.489</v>
      </c>
      <c r="G81" s="27">
        <f t="shared" si="153"/>
        <v>32217.539000000001</v>
      </c>
      <c r="H81" s="43">
        <f t="shared" si="153"/>
        <v>25000</v>
      </c>
      <c r="I81" s="27">
        <f t="shared" si="153"/>
        <v>0</v>
      </c>
      <c r="J81" s="27">
        <f t="shared" si="153"/>
        <v>25000</v>
      </c>
      <c r="K81" s="43">
        <f t="shared" si="153"/>
        <v>20000</v>
      </c>
      <c r="L81" s="27">
        <f t="shared" si="153"/>
        <v>0</v>
      </c>
      <c r="M81" s="27">
        <f t="shared" si="153"/>
        <v>20000</v>
      </c>
    </row>
    <row r="82" spans="1:13" s="21" customFormat="1" ht="38.25" x14ac:dyDescent="0.2">
      <c r="A82" s="19" t="s">
        <v>119</v>
      </c>
      <c r="B82" s="20" t="s">
        <v>17</v>
      </c>
      <c r="C82" s="20" t="s">
        <v>120</v>
      </c>
      <c r="D82" s="20" t="s">
        <v>0</v>
      </c>
      <c r="E82" s="28">
        <f>E83</f>
        <v>67</v>
      </c>
      <c r="F82" s="28">
        <f t="shared" ref="F82:G84" si="154">F83</f>
        <v>600</v>
      </c>
      <c r="G82" s="28">
        <f t="shared" si="154"/>
        <v>667</v>
      </c>
      <c r="H82" s="45">
        <f>H83</f>
        <v>0</v>
      </c>
      <c r="I82" s="28">
        <f t="shared" ref="I82:I84" si="155">I83</f>
        <v>0</v>
      </c>
      <c r="J82" s="28">
        <f t="shared" ref="J82:J84" si="156">J83</f>
        <v>0</v>
      </c>
      <c r="K82" s="45">
        <f>K83</f>
        <v>0</v>
      </c>
      <c r="L82" s="28">
        <f t="shared" ref="L82:L84" si="157">L83</f>
        <v>0</v>
      </c>
      <c r="M82" s="28">
        <f t="shared" ref="M82:M84" si="158">M83</f>
        <v>0</v>
      </c>
    </row>
    <row r="83" spans="1:13" s="18" customFormat="1" ht="25.5" x14ac:dyDescent="0.2">
      <c r="A83" s="16" t="s">
        <v>61</v>
      </c>
      <c r="B83" s="17" t="s">
        <v>17</v>
      </c>
      <c r="C83" s="17" t="s">
        <v>164</v>
      </c>
      <c r="D83" s="17" t="s">
        <v>62</v>
      </c>
      <c r="E83" s="29">
        <v>67</v>
      </c>
      <c r="F83" s="27">
        <v>600</v>
      </c>
      <c r="G83" s="14">
        <f>F83+E83</f>
        <v>667</v>
      </c>
      <c r="H83" s="44">
        <v>0</v>
      </c>
      <c r="I83" s="27">
        <v>0</v>
      </c>
      <c r="J83" s="14">
        <f>I83+H83</f>
        <v>0</v>
      </c>
      <c r="K83" s="44">
        <v>0</v>
      </c>
      <c r="L83" s="27">
        <v>0</v>
      </c>
      <c r="M83" s="14">
        <f>L83+K83</f>
        <v>0</v>
      </c>
    </row>
    <row r="84" spans="1:13" s="21" customFormat="1" ht="25.5" x14ac:dyDescent="0.2">
      <c r="A84" s="19" t="s">
        <v>163</v>
      </c>
      <c r="B84" s="20" t="s">
        <v>17</v>
      </c>
      <c r="C84" s="20" t="s">
        <v>164</v>
      </c>
      <c r="D84" s="20" t="s">
        <v>0</v>
      </c>
      <c r="E84" s="28">
        <f>E85</f>
        <v>0</v>
      </c>
      <c r="F84" s="28">
        <f t="shared" si="154"/>
        <v>1157.489</v>
      </c>
      <c r="G84" s="28">
        <f t="shared" si="154"/>
        <v>1157.489</v>
      </c>
      <c r="H84" s="45">
        <f>H85</f>
        <v>0</v>
      </c>
      <c r="I84" s="28">
        <f t="shared" si="155"/>
        <v>0</v>
      </c>
      <c r="J84" s="28">
        <f t="shared" si="156"/>
        <v>0</v>
      </c>
      <c r="K84" s="45">
        <f>K85</f>
        <v>0</v>
      </c>
      <c r="L84" s="28">
        <f t="shared" si="157"/>
        <v>0</v>
      </c>
      <c r="M84" s="28">
        <f t="shared" si="158"/>
        <v>0</v>
      </c>
    </row>
    <row r="85" spans="1:13" s="18" customFormat="1" ht="25.5" x14ac:dyDescent="0.2">
      <c r="A85" s="16" t="s">
        <v>61</v>
      </c>
      <c r="B85" s="17" t="s">
        <v>17</v>
      </c>
      <c r="C85" s="17" t="s">
        <v>164</v>
      </c>
      <c r="D85" s="17" t="s">
        <v>62</v>
      </c>
      <c r="E85" s="29">
        <v>0</v>
      </c>
      <c r="F85" s="27">
        <v>1157.489</v>
      </c>
      <c r="G85" s="14">
        <f>F85+E85</f>
        <v>1157.489</v>
      </c>
      <c r="H85" s="44">
        <v>0</v>
      </c>
      <c r="I85" s="27">
        <v>0</v>
      </c>
      <c r="J85" s="14">
        <f>I85+H85</f>
        <v>0</v>
      </c>
      <c r="K85" s="44">
        <v>0</v>
      </c>
      <c r="L85" s="27">
        <v>0</v>
      </c>
      <c r="M85" s="14">
        <f>L85+K85</f>
        <v>0</v>
      </c>
    </row>
    <row r="86" spans="1:13" ht="25.5" x14ac:dyDescent="0.2">
      <c r="A86" s="10" t="s">
        <v>63</v>
      </c>
      <c r="B86" s="11" t="s">
        <v>17</v>
      </c>
      <c r="C86" s="11" t="s">
        <v>64</v>
      </c>
      <c r="D86" s="1" t="s">
        <v>0</v>
      </c>
      <c r="E86" s="27">
        <f>E87</f>
        <v>30393.05</v>
      </c>
      <c r="F86" s="27">
        <f t="shared" ref="F86:G87" si="159">F87</f>
        <v>0</v>
      </c>
      <c r="G86" s="27">
        <f t="shared" si="159"/>
        <v>30393.05</v>
      </c>
      <c r="H86" s="43">
        <f>H87</f>
        <v>25000</v>
      </c>
      <c r="I86" s="27">
        <f t="shared" ref="I86:I87" si="160">I87</f>
        <v>0</v>
      </c>
      <c r="J86" s="27">
        <f t="shared" ref="J86:J87" si="161">J87</f>
        <v>25000</v>
      </c>
      <c r="K86" s="43">
        <f>K87</f>
        <v>20000</v>
      </c>
      <c r="L86" s="27">
        <f t="shared" ref="L86:L87" si="162">L87</f>
        <v>0</v>
      </c>
      <c r="M86" s="27">
        <f t="shared" ref="M86:M87" si="163">M87</f>
        <v>20000</v>
      </c>
    </row>
    <row r="87" spans="1:13" ht="38.25" x14ac:dyDescent="0.2">
      <c r="A87" s="10" t="s">
        <v>65</v>
      </c>
      <c r="B87" s="11" t="s">
        <v>17</v>
      </c>
      <c r="C87" s="11" t="s">
        <v>66</v>
      </c>
      <c r="D87" s="1" t="s">
        <v>0</v>
      </c>
      <c r="E87" s="27">
        <f>E88</f>
        <v>30393.05</v>
      </c>
      <c r="F87" s="27">
        <f t="shared" si="159"/>
        <v>0</v>
      </c>
      <c r="G87" s="27">
        <f t="shared" si="159"/>
        <v>30393.05</v>
      </c>
      <c r="H87" s="43">
        <f>H88</f>
        <v>25000</v>
      </c>
      <c r="I87" s="27">
        <f t="shared" si="160"/>
        <v>0</v>
      </c>
      <c r="J87" s="27">
        <f t="shared" si="161"/>
        <v>25000</v>
      </c>
      <c r="K87" s="43">
        <f>K88</f>
        <v>20000</v>
      </c>
      <c r="L87" s="27">
        <f t="shared" si="162"/>
        <v>0</v>
      </c>
      <c r="M87" s="27">
        <f t="shared" si="163"/>
        <v>20000</v>
      </c>
    </row>
    <row r="88" spans="1:13" ht="25.5" x14ac:dyDescent="0.2">
      <c r="A88" s="12" t="s">
        <v>61</v>
      </c>
      <c r="B88" s="13" t="s">
        <v>17</v>
      </c>
      <c r="C88" s="13" t="s">
        <v>66</v>
      </c>
      <c r="D88" s="13" t="s">
        <v>62</v>
      </c>
      <c r="E88" s="29">
        <v>30393.05</v>
      </c>
      <c r="F88" s="27">
        <v>0</v>
      </c>
      <c r="G88" s="14">
        <f>F88+E88</f>
        <v>30393.05</v>
      </c>
      <c r="H88" s="44">
        <v>25000</v>
      </c>
      <c r="I88" s="27">
        <v>0</v>
      </c>
      <c r="J88" s="14">
        <f>I88+H88</f>
        <v>25000</v>
      </c>
      <c r="K88" s="44">
        <v>20000</v>
      </c>
      <c r="L88" s="27">
        <v>0</v>
      </c>
      <c r="M88" s="14">
        <f>L88+K88</f>
        <v>20000</v>
      </c>
    </row>
    <row r="89" spans="1:13" ht="25.5" x14ac:dyDescent="0.2">
      <c r="A89" s="10" t="s">
        <v>67</v>
      </c>
      <c r="B89" s="11" t="s">
        <v>17</v>
      </c>
      <c r="C89" s="11" t="s">
        <v>68</v>
      </c>
      <c r="D89" s="1" t="s">
        <v>0</v>
      </c>
      <c r="E89" s="27">
        <f>E90+E95</f>
        <v>26402.476999999999</v>
      </c>
      <c r="F89" s="27">
        <f t="shared" ref="F89:G89" si="164">F90+F95</f>
        <v>-88.888000000000034</v>
      </c>
      <c r="G89" s="27">
        <f t="shared" si="164"/>
        <v>26313.589</v>
      </c>
      <c r="H89" s="43">
        <f t="shared" ref="H89:M89" si="165">H90+H95</f>
        <v>5867.1239999999998</v>
      </c>
      <c r="I89" s="27">
        <f t="shared" si="165"/>
        <v>0</v>
      </c>
      <c r="J89" s="27">
        <f t="shared" si="165"/>
        <v>5867.1239999999998</v>
      </c>
      <c r="K89" s="43">
        <f t="shared" si="165"/>
        <v>6001.6350000000002</v>
      </c>
      <c r="L89" s="27">
        <f t="shared" si="165"/>
        <v>0</v>
      </c>
      <c r="M89" s="27">
        <f t="shared" si="165"/>
        <v>6001.6350000000002</v>
      </c>
    </row>
    <row r="90" spans="1:13" ht="25.5" x14ac:dyDescent="0.2">
      <c r="A90" s="10" t="s">
        <v>69</v>
      </c>
      <c r="B90" s="11" t="s">
        <v>17</v>
      </c>
      <c r="C90" s="11" t="s">
        <v>70</v>
      </c>
      <c r="D90" s="1" t="s">
        <v>0</v>
      </c>
      <c r="E90" s="27">
        <f>E91+E93</f>
        <v>333.33300000000003</v>
      </c>
      <c r="F90" s="27">
        <f t="shared" ref="F90:M90" si="166">F91+F93</f>
        <v>-88.888000000000034</v>
      </c>
      <c r="G90" s="27">
        <f t="shared" si="166"/>
        <v>244.44499999999999</v>
      </c>
      <c r="H90" s="43">
        <f t="shared" si="166"/>
        <v>0</v>
      </c>
      <c r="I90" s="27">
        <f t="shared" si="166"/>
        <v>0</v>
      </c>
      <c r="J90" s="27">
        <f t="shared" si="166"/>
        <v>0</v>
      </c>
      <c r="K90" s="43">
        <f t="shared" si="166"/>
        <v>0</v>
      </c>
      <c r="L90" s="27">
        <f t="shared" si="166"/>
        <v>0</v>
      </c>
      <c r="M90" s="27">
        <f t="shared" si="166"/>
        <v>0</v>
      </c>
    </row>
    <row r="91" spans="1:13" ht="15.75" x14ac:dyDescent="0.2">
      <c r="A91" s="10" t="s">
        <v>158</v>
      </c>
      <c r="B91" s="11" t="s">
        <v>17</v>
      </c>
      <c r="C91" s="35" t="s">
        <v>160</v>
      </c>
      <c r="D91" s="1" t="s">
        <v>0</v>
      </c>
      <c r="E91" s="27">
        <f>E92</f>
        <v>0</v>
      </c>
      <c r="F91" s="27">
        <f t="shared" ref="F91:M91" si="167">F92</f>
        <v>244.44499999999999</v>
      </c>
      <c r="G91" s="27">
        <f t="shared" si="167"/>
        <v>244.44499999999999</v>
      </c>
      <c r="H91" s="43">
        <f t="shared" si="167"/>
        <v>0</v>
      </c>
      <c r="I91" s="27">
        <f t="shared" si="167"/>
        <v>0</v>
      </c>
      <c r="J91" s="27">
        <f t="shared" si="167"/>
        <v>0</v>
      </c>
      <c r="K91" s="43">
        <f t="shared" si="167"/>
        <v>0</v>
      </c>
      <c r="L91" s="27">
        <f t="shared" si="167"/>
        <v>0</v>
      </c>
      <c r="M91" s="27">
        <f t="shared" si="167"/>
        <v>0</v>
      </c>
    </row>
    <row r="92" spans="1:13" s="18" customFormat="1" ht="25.5" x14ac:dyDescent="0.2">
      <c r="A92" s="16" t="s">
        <v>24</v>
      </c>
      <c r="B92" s="36" t="s">
        <v>17</v>
      </c>
      <c r="C92" s="36" t="s">
        <v>159</v>
      </c>
      <c r="D92" s="37">
        <v>200</v>
      </c>
      <c r="E92" s="38">
        <v>0</v>
      </c>
      <c r="F92" s="38">
        <v>244.44499999999999</v>
      </c>
      <c r="G92" s="38">
        <f>F92+E92</f>
        <v>244.44499999999999</v>
      </c>
      <c r="H92" s="46">
        <v>0</v>
      </c>
      <c r="I92" s="38">
        <f>I95</f>
        <v>0</v>
      </c>
      <c r="J92" s="38">
        <v>0</v>
      </c>
      <c r="K92" s="46">
        <v>0</v>
      </c>
      <c r="L92" s="38">
        <f>L95</f>
        <v>0</v>
      </c>
      <c r="M92" s="38">
        <v>0</v>
      </c>
    </row>
    <row r="93" spans="1:13" ht="38.25" x14ac:dyDescent="0.2">
      <c r="A93" s="4" t="s">
        <v>71</v>
      </c>
      <c r="B93" s="9" t="s">
        <v>17</v>
      </c>
      <c r="C93" s="9" t="s">
        <v>72</v>
      </c>
      <c r="D93" s="3" t="s">
        <v>0</v>
      </c>
      <c r="E93" s="28">
        <f>E94</f>
        <v>333.33300000000003</v>
      </c>
      <c r="F93" s="28">
        <f t="shared" ref="F93:G93" si="168">F94</f>
        <v>-333.33300000000003</v>
      </c>
      <c r="G93" s="28">
        <f t="shared" si="168"/>
        <v>0</v>
      </c>
      <c r="H93" s="45">
        <f>H94</f>
        <v>0</v>
      </c>
      <c r="I93" s="27">
        <v>0</v>
      </c>
      <c r="J93" s="14">
        <f t="shared" ref="J93:J94" si="169">H93+I93</f>
        <v>0</v>
      </c>
      <c r="K93" s="45">
        <f>K94</f>
        <v>0</v>
      </c>
      <c r="L93" s="27">
        <v>0</v>
      </c>
      <c r="M93" s="14">
        <f t="shared" ref="M93:M94" si="170">K93+L93</f>
        <v>0</v>
      </c>
    </row>
    <row r="94" spans="1:13" ht="25.5" x14ac:dyDescent="0.2">
      <c r="A94" s="12" t="s">
        <v>24</v>
      </c>
      <c r="B94" s="13" t="s">
        <v>17</v>
      </c>
      <c r="C94" s="13" t="s">
        <v>72</v>
      </c>
      <c r="D94" s="13" t="s">
        <v>25</v>
      </c>
      <c r="E94" s="29">
        <v>333.33300000000003</v>
      </c>
      <c r="F94" s="27">
        <v>-333.33300000000003</v>
      </c>
      <c r="G94" s="14">
        <f t="shared" si="9"/>
        <v>0</v>
      </c>
      <c r="H94" s="44">
        <v>0</v>
      </c>
      <c r="I94" s="27">
        <v>0</v>
      </c>
      <c r="J94" s="14">
        <f t="shared" si="169"/>
        <v>0</v>
      </c>
      <c r="K94" s="44">
        <v>0</v>
      </c>
      <c r="L94" s="27">
        <v>0</v>
      </c>
      <c r="M94" s="14">
        <f t="shared" si="170"/>
        <v>0</v>
      </c>
    </row>
    <row r="95" spans="1:13" ht="25.5" x14ac:dyDescent="0.2">
      <c r="A95" s="10" t="s">
        <v>73</v>
      </c>
      <c r="B95" s="11" t="s">
        <v>17</v>
      </c>
      <c r="C95" s="11" t="s">
        <v>74</v>
      </c>
      <c r="D95" s="1" t="s">
        <v>0</v>
      </c>
      <c r="E95" s="27">
        <f>E96+E98+E100</f>
        <v>26069.144</v>
      </c>
      <c r="F95" s="27">
        <f t="shared" ref="F95:G95" si="171">F96+F98+F100</f>
        <v>0</v>
      </c>
      <c r="G95" s="27">
        <f t="shared" si="171"/>
        <v>26069.144</v>
      </c>
      <c r="H95" s="43">
        <f>H96+H98</f>
        <v>5867.1239999999998</v>
      </c>
      <c r="I95" s="27">
        <f t="shared" ref="I95" si="172">I96+I98</f>
        <v>0</v>
      </c>
      <c r="J95" s="27">
        <f t="shared" ref="J95" si="173">J96+J98</f>
        <v>5867.1239999999998</v>
      </c>
      <c r="K95" s="43">
        <f>K96+K98</f>
        <v>6001.6350000000002</v>
      </c>
      <c r="L95" s="27">
        <f t="shared" ref="L95" si="174">L96+L98</f>
        <v>0</v>
      </c>
      <c r="M95" s="27">
        <f t="shared" ref="M95" si="175">M96+M98</f>
        <v>6001.6350000000002</v>
      </c>
    </row>
    <row r="96" spans="1:13" ht="25.5" x14ac:dyDescent="0.2">
      <c r="A96" s="4" t="s">
        <v>75</v>
      </c>
      <c r="B96" s="9" t="s">
        <v>17</v>
      </c>
      <c r="C96" s="9" t="s">
        <v>76</v>
      </c>
      <c r="D96" s="3" t="s">
        <v>0</v>
      </c>
      <c r="E96" s="28">
        <f>E97</f>
        <v>5867.1239999999998</v>
      </c>
      <c r="F96" s="28">
        <f t="shared" ref="F96:G96" si="176">F97</f>
        <v>0</v>
      </c>
      <c r="G96" s="28">
        <f t="shared" si="176"/>
        <v>5867.1239999999998</v>
      </c>
      <c r="H96" s="45">
        <f>H97</f>
        <v>5867.1239999999998</v>
      </c>
      <c r="I96" s="28">
        <f t="shared" ref="I96" si="177">I97</f>
        <v>0</v>
      </c>
      <c r="J96" s="28">
        <f t="shared" ref="J96" si="178">J97</f>
        <v>5867.1239999999998</v>
      </c>
      <c r="K96" s="45">
        <f>K97</f>
        <v>6001.6350000000002</v>
      </c>
      <c r="L96" s="28">
        <f t="shared" ref="L96" si="179">L97</f>
        <v>0</v>
      </c>
      <c r="M96" s="28">
        <f t="shared" ref="M96" si="180">M97</f>
        <v>6001.6350000000002</v>
      </c>
    </row>
    <row r="97" spans="1:13" ht="25.5" x14ac:dyDescent="0.2">
      <c r="A97" s="12" t="s">
        <v>24</v>
      </c>
      <c r="B97" s="13" t="s">
        <v>17</v>
      </c>
      <c r="C97" s="13" t="s">
        <v>76</v>
      </c>
      <c r="D97" s="13" t="s">
        <v>25</v>
      </c>
      <c r="E97" s="29">
        <v>5867.1239999999998</v>
      </c>
      <c r="F97" s="27">
        <v>0</v>
      </c>
      <c r="G97" s="14">
        <f t="shared" si="9"/>
        <v>5867.1239999999998</v>
      </c>
      <c r="H97" s="44">
        <v>5867.1239999999998</v>
      </c>
      <c r="I97" s="27">
        <v>0</v>
      </c>
      <c r="J97" s="14">
        <f t="shared" ref="J97" si="181">H97+I97</f>
        <v>5867.1239999999998</v>
      </c>
      <c r="K97" s="44">
        <v>6001.6350000000002</v>
      </c>
      <c r="L97" s="27">
        <v>0</v>
      </c>
      <c r="M97" s="14">
        <f t="shared" ref="M97" si="182">K97+L97</f>
        <v>6001.6350000000002</v>
      </c>
    </row>
    <row r="98" spans="1:13" ht="15.75" x14ac:dyDescent="0.2">
      <c r="A98" s="4" t="s">
        <v>77</v>
      </c>
      <c r="B98" s="9" t="s">
        <v>17</v>
      </c>
      <c r="C98" s="9" t="s">
        <v>78</v>
      </c>
      <c r="D98" s="3" t="s">
        <v>0</v>
      </c>
      <c r="E98" s="28">
        <f>E99</f>
        <v>0</v>
      </c>
      <c r="F98" s="28">
        <f t="shared" ref="F98:G98" si="183">F99</f>
        <v>0</v>
      </c>
      <c r="G98" s="28">
        <f t="shared" si="183"/>
        <v>0</v>
      </c>
      <c r="H98" s="45">
        <f>H99</f>
        <v>0</v>
      </c>
      <c r="I98" s="28">
        <f t="shared" ref="I98" si="184">I99</f>
        <v>0</v>
      </c>
      <c r="J98" s="28">
        <f t="shared" ref="J98" si="185">J99</f>
        <v>0</v>
      </c>
      <c r="K98" s="45">
        <f>K99</f>
        <v>0</v>
      </c>
      <c r="L98" s="28">
        <f t="shared" ref="L98" si="186">L99</f>
        <v>0</v>
      </c>
      <c r="M98" s="28">
        <f t="shared" ref="M98" si="187">M99</f>
        <v>0</v>
      </c>
    </row>
    <row r="99" spans="1:13" ht="25.5" x14ac:dyDescent="0.2">
      <c r="A99" s="12" t="s">
        <v>24</v>
      </c>
      <c r="B99" s="13" t="s">
        <v>17</v>
      </c>
      <c r="C99" s="13" t="s">
        <v>78</v>
      </c>
      <c r="D99" s="13" t="s">
        <v>25</v>
      </c>
      <c r="E99" s="29">
        <v>0</v>
      </c>
      <c r="F99" s="27">
        <v>0</v>
      </c>
      <c r="G99" s="14">
        <f t="shared" si="9"/>
        <v>0</v>
      </c>
      <c r="H99" s="44">
        <v>0</v>
      </c>
      <c r="I99" s="27">
        <v>0</v>
      </c>
      <c r="J99" s="14">
        <f t="shared" ref="J99" si="188">H99+I99</f>
        <v>0</v>
      </c>
      <c r="K99" s="44">
        <v>0</v>
      </c>
      <c r="L99" s="27">
        <v>0</v>
      </c>
      <c r="M99" s="14">
        <f t="shared" ref="M99" si="189">K99+L99</f>
        <v>0</v>
      </c>
    </row>
    <row r="100" spans="1:13" ht="15.75" x14ac:dyDescent="0.2">
      <c r="A100" s="4" t="s">
        <v>77</v>
      </c>
      <c r="B100" s="9" t="s">
        <v>17</v>
      </c>
      <c r="C100" s="9" t="s">
        <v>141</v>
      </c>
      <c r="D100" s="3" t="s">
        <v>0</v>
      </c>
      <c r="E100" s="28">
        <f>E101</f>
        <v>20202.02</v>
      </c>
      <c r="F100" s="28">
        <f t="shared" ref="F100" si="190">F101</f>
        <v>0</v>
      </c>
      <c r="G100" s="28">
        <f t="shared" ref="G100" si="191">G101</f>
        <v>20202.02</v>
      </c>
      <c r="H100" s="45">
        <f>H101</f>
        <v>0</v>
      </c>
      <c r="I100" s="28">
        <f t="shared" ref="I100" si="192">I101</f>
        <v>0</v>
      </c>
      <c r="J100" s="28">
        <f t="shared" ref="J100" si="193">J101</f>
        <v>0</v>
      </c>
      <c r="K100" s="45">
        <f>K101</f>
        <v>0</v>
      </c>
      <c r="L100" s="28">
        <f t="shared" ref="L100" si="194">L101</f>
        <v>0</v>
      </c>
      <c r="M100" s="28">
        <f t="shared" ref="M100" si="195">M101</f>
        <v>0</v>
      </c>
    </row>
    <row r="101" spans="1:13" ht="25.5" x14ac:dyDescent="0.2">
      <c r="A101" s="12" t="s">
        <v>24</v>
      </c>
      <c r="B101" s="13" t="s">
        <v>17</v>
      </c>
      <c r="C101" s="13" t="s">
        <v>141</v>
      </c>
      <c r="D101" s="13" t="s">
        <v>25</v>
      </c>
      <c r="E101" s="29">
        <v>20202.02</v>
      </c>
      <c r="F101" s="27">
        <v>0</v>
      </c>
      <c r="G101" s="14">
        <f t="shared" ref="G101" si="196">E101+F101</f>
        <v>20202.02</v>
      </c>
      <c r="H101" s="44">
        <v>0</v>
      </c>
      <c r="I101" s="27">
        <v>0</v>
      </c>
      <c r="J101" s="14">
        <f t="shared" ref="J101" si="197">H101+I101</f>
        <v>0</v>
      </c>
      <c r="K101" s="44">
        <v>0</v>
      </c>
      <c r="L101" s="27">
        <v>0</v>
      </c>
      <c r="M101" s="14">
        <f t="shared" ref="M101" si="198">K101+L101</f>
        <v>0</v>
      </c>
    </row>
    <row r="102" spans="1:13" s="21" customFormat="1" ht="51" x14ac:dyDescent="0.2">
      <c r="A102" s="19" t="s">
        <v>132</v>
      </c>
      <c r="B102" s="20">
        <v>925</v>
      </c>
      <c r="C102" s="20" t="s">
        <v>130</v>
      </c>
      <c r="D102" s="20"/>
      <c r="E102" s="28">
        <f>E103</f>
        <v>3000</v>
      </c>
      <c r="F102" s="27">
        <f t="shared" ref="F102:F103" si="199">F103</f>
        <v>0</v>
      </c>
      <c r="G102" s="15">
        <f t="shared" ref="G102:G103" si="200">G103</f>
        <v>3000</v>
      </c>
      <c r="H102" s="45">
        <f>H103</f>
        <v>0</v>
      </c>
      <c r="I102" s="27">
        <f t="shared" ref="I102:M103" si="201">I103</f>
        <v>0</v>
      </c>
      <c r="J102" s="15">
        <f t="shared" si="201"/>
        <v>0</v>
      </c>
      <c r="K102" s="45">
        <f>K103</f>
        <v>0</v>
      </c>
      <c r="L102" s="27">
        <f t="shared" si="201"/>
        <v>0</v>
      </c>
      <c r="M102" s="15">
        <f t="shared" si="201"/>
        <v>0</v>
      </c>
    </row>
    <row r="103" spans="1:13" s="21" customFormat="1" ht="25.5" x14ac:dyDescent="0.2">
      <c r="A103" s="19" t="s">
        <v>129</v>
      </c>
      <c r="B103" s="20">
        <v>925</v>
      </c>
      <c r="C103" s="20" t="s">
        <v>131</v>
      </c>
      <c r="D103" s="20"/>
      <c r="E103" s="28">
        <f>E104</f>
        <v>3000</v>
      </c>
      <c r="F103" s="27">
        <f t="shared" si="199"/>
        <v>0</v>
      </c>
      <c r="G103" s="15">
        <f t="shared" si="200"/>
        <v>3000</v>
      </c>
      <c r="H103" s="45">
        <f>H104</f>
        <v>0</v>
      </c>
      <c r="I103" s="27">
        <f t="shared" si="201"/>
        <v>0</v>
      </c>
      <c r="J103" s="15">
        <f t="shared" si="201"/>
        <v>0</v>
      </c>
      <c r="K103" s="45">
        <f>K104</f>
        <v>0</v>
      </c>
      <c r="L103" s="27">
        <f t="shared" si="201"/>
        <v>0</v>
      </c>
      <c r="M103" s="15">
        <f t="shared" si="201"/>
        <v>0</v>
      </c>
    </row>
    <row r="104" spans="1:13" ht="63.75" x14ac:dyDescent="0.2">
      <c r="A104" s="12" t="s">
        <v>127</v>
      </c>
      <c r="B104" s="13">
        <v>925</v>
      </c>
      <c r="C104" s="17" t="s">
        <v>128</v>
      </c>
      <c r="D104" s="13"/>
      <c r="E104" s="29">
        <f>E105</f>
        <v>3000</v>
      </c>
      <c r="F104" s="27">
        <f>F105</f>
        <v>0</v>
      </c>
      <c r="G104" s="14">
        <f>F104+E104</f>
        <v>3000</v>
      </c>
      <c r="H104" s="44">
        <f>H105</f>
        <v>0</v>
      </c>
      <c r="I104" s="27">
        <f>I105</f>
        <v>0</v>
      </c>
      <c r="J104" s="14">
        <f>I104+H104</f>
        <v>0</v>
      </c>
      <c r="K104" s="44">
        <f>K105</f>
        <v>0</v>
      </c>
      <c r="L104" s="27">
        <f>L105</f>
        <v>0</v>
      </c>
      <c r="M104" s="14">
        <f>L104+K104</f>
        <v>0</v>
      </c>
    </row>
    <row r="105" spans="1:13" ht="13.5" x14ac:dyDescent="0.2">
      <c r="A105" s="12" t="s">
        <v>40</v>
      </c>
      <c r="B105" s="13">
        <v>925</v>
      </c>
      <c r="C105" s="17" t="s">
        <v>128</v>
      </c>
      <c r="D105" s="13">
        <v>800</v>
      </c>
      <c r="E105" s="29">
        <v>3000</v>
      </c>
      <c r="F105" s="27">
        <v>0</v>
      </c>
      <c r="G105" s="14">
        <f>F105+E105</f>
        <v>3000</v>
      </c>
      <c r="H105" s="44">
        <v>0</v>
      </c>
      <c r="I105" s="27">
        <v>0</v>
      </c>
      <c r="J105" s="14">
        <f>I105+H105</f>
        <v>0</v>
      </c>
      <c r="K105" s="44">
        <v>0</v>
      </c>
      <c r="L105" s="27">
        <v>0</v>
      </c>
      <c r="M105" s="14">
        <f>L105+K105</f>
        <v>0</v>
      </c>
    </row>
    <row r="106" spans="1:13" ht="15.75" x14ac:dyDescent="0.2">
      <c r="A106" s="10" t="s">
        <v>79</v>
      </c>
      <c r="B106" s="11" t="s">
        <v>17</v>
      </c>
      <c r="C106" s="11" t="s">
        <v>80</v>
      </c>
      <c r="D106" s="1" t="s">
        <v>0</v>
      </c>
      <c r="E106" s="27">
        <f>E107</f>
        <v>12648.225</v>
      </c>
      <c r="F106" s="27">
        <f t="shared" ref="F106:M106" si="202">F107</f>
        <v>90.5</v>
      </c>
      <c r="G106" s="15">
        <f t="shared" si="202"/>
        <v>12738.725</v>
      </c>
      <c r="H106" s="43">
        <f>H107</f>
        <v>11810.834000000003</v>
      </c>
      <c r="I106" s="27">
        <f t="shared" si="202"/>
        <v>0</v>
      </c>
      <c r="J106" s="15">
        <f t="shared" si="202"/>
        <v>11810.834000000003</v>
      </c>
      <c r="K106" s="43">
        <f>K107</f>
        <v>12673.075000000001</v>
      </c>
      <c r="L106" s="27">
        <f t="shared" si="202"/>
        <v>0</v>
      </c>
      <c r="M106" s="15">
        <f t="shared" si="202"/>
        <v>12673.075000000001</v>
      </c>
    </row>
    <row r="107" spans="1:13" ht="15.75" x14ac:dyDescent="0.2">
      <c r="A107" s="10" t="s">
        <v>81</v>
      </c>
      <c r="B107" s="11" t="s">
        <v>17</v>
      </c>
      <c r="C107" s="11" t="s">
        <v>82</v>
      </c>
      <c r="D107" s="1" t="s">
        <v>0</v>
      </c>
      <c r="E107" s="27">
        <f>E108+E110+E112+E114+E118+E121+E125+E127+E131+E116</f>
        <v>12648.225</v>
      </c>
      <c r="F107" s="27">
        <f t="shared" ref="F107:G107" si="203">F108+F110+F112+F114+F116+F118+F121+F125+F127+F131</f>
        <v>90.5</v>
      </c>
      <c r="G107" s="15">
        <f t="shared" si="203"/>
        <v>12738.725</v>
      </c>
      <c r="H107" s="43">
        <f>H108+H110+H112+H114+H118+H121+H125+H127+H131+H116</f>
        <v>11810.834000000003</v>
      </c>
      <c r="I107" s="27">
        <f t="shared" ref="I107:J107" si="204">I108+I110+I112+I114+I116+I118+I121+I125+I127+I131</f>
        <v>0</v>
      </c>
      <c r="J107" s="15">
        <f t="shared" si="204"/>
        <v>11810.834000000003</v>
      </c>
      <c r="K107" s="43">
        <f>K108+K110+K112+K114+K118+K121+K125+K127+K131+K116</f>
        <v>12673.075000000001</v>
      </c>
      <c r="L107" s="27">
        <f t="shared" ref="L107:M107" si="205">L108+L110+L112+L114+L116+L118+L121+L125+L127+L131</f>
        <v>0</v>
      </c>
      <c r="M107" s="15">
        <f t="shared" si="205"/>
        <v>12673.075000000001</v>
      </c>
    </row>
    <row r="108" spans="1:13" ht="38.25" x14ac:dyDescent="0.2">
      <c r="A108" s="4" t="s">
        <v>83</v>
      </c>
      <c r="B108" s="9" t="s">
        <v>17</v>
      </c>
      <c r="C108" s="9" t="s">
        <v>84</v>
      </c>
      <c r="D108" s="3" t="s">
        <v>0</v>
      </c>
      <c r="E108" s="28">
        <v>1141.6510000000001</v>
      </c>
      <c r="F108" s="27">
        <v>0</v>
      </c>
      <c r="G108" s="14">
        <f t="shared" ref="G108:G113" si="206">E108+F108</f>
        <v>1141.6510000000001</v>
      </c>
      <c r="H108" s="45">
        <v>1141.6510000000001</v>
      </c>
      <c r="I108" s="27">
        <v>0</v>
      </c>
      <c r="J108" s="14">
        <f t="shared" ref="J108:J113" si="207">H108+I108</f>
        <v>1141.6510000000001</v>
      </c>
      <c r="K108" s="45">
        <v>1141.6510000000001</v>
      </c>
      <c r="L108" s="27">
        <v>0</v>
      </c>
      <c r="M108" s="14">
        <f t="shared" ref="M108:M113" si="208">K108+L108</f>
        <v>1141.6510000000001</v>
      </c>
    </row>
    <row r="109" spans="1:13" ht="63.75" x14ac:dyDescent="0.2">
      <c r="A109" s="12" t="s">
        <v>85</v>
      </c>
      <c r="B109" s="13" t="s">
        <v>17</v>
      </c>
      <c r="C109" s="13" t="s">
        <v>84</v>
      </c>
      <c r="D109" s="13" t="s">
        <v>86</v>
      </c>
      <c r="E109" s="29">
        <v>1141.6510000000001</v>
      </c>
      <c r="F109" s="27">
        <v>0</v>
      </c>
      <c r="G109" s="14">
        <f t="shared" si="206"/>
        <v>1141.6510000000001</v>
      </c>
      <c r="H109" s="44">
        <v>1141.6510000000001</v>
      </c>
      <c r="I109" s="27">
        <v>0</v>
      </c>
      <c r="J109" s="14">
        <f t="shared" si="207"/>
        <v>1141.6510000000001</v>
      </c>
      <c r="K109" s="44">
        <v>1141.6510000000001</v>
      </c>
      <c r="L109" s="27">
        <v>0</v>
      </c>
      <c r="M109" s="14">
        <f t="shared" si="208"/>
        <v>1141.6510000000001</v>
      </c>
    </row>
    <row r="110" spans="1:13" ht="38.25" x14ac:dyDescent="0.2">
      <c r="A110" s="4" t="s">
        <v>87</v>
      </c>
      <c r="B110" s="9" t="s">
        <v>17</v>
      </c>
      <c r="C110" s="9" t="s">
        <v>88</v>
      </c>
      <c r="D110" s="3" t="s">
        <v>0</v>
      </c>
      <c r="E110" s="28">
        <v>25.114000000000001</v>
      </c>
      <c r="F110" s="27">
        <v>0</v>
      </c>
      <c r="G110" s="14">
        <f t="shared" si="206"/>
        <v>25.114000000000001</v>
      </c>
      <c r="H110" s="45">
        <v>25.114000000000001</v>
      </c>
      <c r="I110" s="27">
        <v>0</v>
      </c>
      <c r="J110" s="14">
        <f t="shared" si="207"/>
        <v>25.114000000000001</v>
      </c>
      <c r="K110" s="45">
        <v>25.114000000000001</v>
      </c>
      <c r="L110" s="27">
        <v>0</v>
      </c>
      <c r="M110" s="14">
        <f t="shared" si="208"/>
        <v>25.114000000000001</v>
      </c>
    </row>
    <row r="111" spans="1:13" ht="13.5" x14ac:dyDescent="0.2">
      <c r="A111" s="12" t="s">
        <v>89</v>
      </c>
      <c r="B111" s="13" t="s">
        <v>17</v>
      </c>
      <c r="C111" s="13" t="s">
        <v>88</v>
      </c>
      <c r="D111" s="13" t="s">
        <v>90</v>
      </c>
      <c r="E111" s="29">
        <v>25.114000000000001</v>
      </c>
      <c r="F111" s="27">
        <v>0</v>
      </c>
      <c r="G111" s="14">
        <f t="shared" si="206"/>
        <v>25.114000000000001</v>
      </c>
      <c r="H111" s="44">
        <v>25.114000000000001</v>
      </c>
      <c r="I111" s="27">
        <v>0</v>
      </c>
      <c r="J111" s="14">
        <f t="shared" si="207"/>
        <v>25.114000000000001</v>
      </c>
      <c r="K111" s="44">
        <v>25.114000000000001</v>
      </c>
      <c r="L111" s="27">
        <v>0</v>
      </c>
      <c r="M111" s="14">
        <f t="shared" si="208"/>
        <v>25.114000000000001</v>
      </c>
    </row>
    <row r="112" spans="1:13" ht="38.25" x14ac:dyDescent="0.2">
      <c r="A112" s="4" t="s">
        <v>87</v>
      </c>
      <c r="B112" s="9" t="s">
        <v>17</v>
      </c>
      <c r="C112" s="20" t="s">
        <v>126</v>
      </c>
      <c r="D112" s="3" t="s">
        <v>0</v>
      </c>
      <c r="E112" s="28">
        <f>E113</f>
        <v>0.93300000000000005</v>
      </c>
      <c r="F112" s="27">
        <f>F113</f>
        <v>0</v>
      </c>
      <c r="G112" s="14">
        <f t="shared" si="206"/>
        <v>0.93300000000000005</v>
      </c>
      <c r="H112" s="45">
        <f>H113</f>
        <v>0</v>
      </c>
      <c r="I112" s="27">
        <f>I113</f>
        <v>0</v>
      </c>
      <c r="J112" s="14">
        <f t="shared" si="207"/>
        <v>0</v>
      </c>
      <c r="K112" s="45">
        <f>K113</f>
        <v>0</v>
      </c>
      <c r="L112" s="27">
        <f>L113</f>
        <v>0</v>
      </c>
      <c r="M112" s="14">
        <f t="shared" si="208"/>
        <v>0</v>
      </c>
    </row>
    <row r="113" spans="1:13" ht="13.5" x14ac:dyDescent="0.2">
      <c r="A113" s="12" t="s">
        <v>89</v>
      </c>
      <c r="B113" s="13" t="s">
        <v>17</v>
      </c>
      <c r="C113" s="17" t="s">
        <v>126</v>
      </c>
      <c r="D113" s="13" t="s">
        <v>90</v>
      </c>
      <c r="E113" s="29">
        <v>0.93300000000000005</v>
      </c>
      <c r="F113" s="27">
        <v>0</v>
      </c>
      <c r="G113" s="14">
        <f t="shared" si="206"/>
        <v>0.93300000000000005</v>
      </c>
      <c r="H113" s="44">
        <v>0</v>
      </c>
      <c r="I113" s="27">
        <v>0</v>
      </c>
      <c r="J113" s="14">
        <f t="shared" si="207"/>
        <v>0</v>
      </c>
      <c r="K113" s="44">
        <v>0</v>
      </c>
      <c r="L113" s="27">
        <v>0</v>
      </c>
      <c r="M113" s="14">
        <f t="shared" si="208"/>
        <v>0</v>
      </c>
    </row>
    <row r="114" spans="1:13" s="21" customFormat="1" ht="25.5" x14ac:dyDescent="0.2">
      <c r="A114" s="19" t="s">
        <v>124</v>
      </c>
      <c r="B114" s="20">
        <v>925</v>
      </c>
      <c r="C114" s="20" t="s">
        <v>125</v>
      </c>
      <c r="D114" s="20"/>
      <c r="E114" s="28">
        <f>E115</f>
        <v>110</v>
      </c>
      <c r="F114" s="27">
        <f>F115</f>
        <v>0</v>
      </c>
      <c r="G114" s="15">
        <f>F114+E114</f>
        <v>110</v>
      </c>
      <c r="H114" s="45">
        <f>H115</f>
        <v>0</v>
      </c>
      <c r="I114" s="27">
        <f>I115</f>
        <v>0</v>
      </c>
      <c r="J114" s="15">
        <f>I114+H114</f>
        <v>0</v>
      </c>
      <c r="K114" s="45">
        <f>K115</f>
        <v>0</v>
      </c>
      <c r="L114" s="27">
        <f>L115</f>
        <v>0</v>
      </c>
      <c r="M114" s="15">
        <f>L114+K114</f>
        <v>0</v>
      </c>
    </row>
    <row r="115" spans="1:13" ht="13.5" x14ac:dyDescent="0.2">
      <c r="A115" s="12" t="s">
        <v>40</v>
      </c>
      <c r="B115" s="13">
        <v>925</v>
      </c>
      <c r="C115" s="17" t="s">
        <v>125</v>
      </c>
      <c r="D115" s="13">
        <v>244</v>
      </c>
      <c r="E115" s="29">
        <v>110</v>
      </c>
      <c r="F115" s="27">
        <v>0</v>
      </c>
      <c r="G115" s="14">
        <f>F115+E115</f>
        <v>110</v>
      </c>
      <c r="H115" s="44">
        <v>0</v>
      </c>
      <c r="I115" s="27">
        <v>0</v>
      </c>
      <c r="J115" s="14">
        <f>I115+H115</f>
        <v>0</v>
      </c>
      <c r="K115" s="44">
        <v>0</v>
      </c>
      <c r="L115" s="27">
        <v>0</v>
      </c>
      <c r="M115" s="14">
        <f>L115+K115</f>
        <v>0</v>
      </c>
    </row>
    <row r="116" spans="1:13" s="21" customFormat="1" ht="13.5" x14ac:dyDescent="0.2">
      <c r="A116" s="19" t="s">
        <v>122</v>
      </c>
      <c r="B116" s="20">
        <v>925</v>
      </c>
      <c r="C116" s="20" t="s">
        <v>123</v>
      </c>
      <c r="D116" s="20"/>
      <c r="E116" s="28">
        <f>E117</f>
        <v>520</v>
      </c>
      <c r="F116" s="27">
        <f>F117</f>
        <v>0</v>
      </c>
      <c r="G116" s="15">
        <f>F116+E116</f>
        <v>520</v>
      </c>
      <c r="H116" s="45">
        <f>H117</f>
        <v>0</v>
      </c>
      <c r="I116" s="27">
        <f>I117</f>
        <v>0</v>
      </c>
      <c r="J116" s="15">
        <f>I116+H116</f>
        <v>0</v>
      </c>
      <c r="K116" s="45">
        <f>K117</f>
        <v>0</v>
      </c>
      <c r="L116" s="27">
        <f>L117</f>
        <v>0</v>
      </c>
      <c r="M116" s="15">
        <f>L116+K116</f>
        <v>0</v>
      </c>
    </row>
    <row r="117" spans="1:13" ht="13.5" x14ac:dyDescent="0.2">
      <c r="A117" s="12" t="s">
        <v>40</v>
      </c>
      <c r="B117" s="13">
        <v>925</v>
      </c>
      <c r="C117" s="17" t="s">
        <v>123</v>
      </c>
      <c r="D117" s="13">
        <v>800</v>
      </c>
      <c r="E117" s="29">
        <v>520</v>
      </c>
      <c r="F117" s="27">
        <v>0</v>
      </c>
      <c r="G117" s="14">
        <f>F117+E117</f>
        <v>520</v>
      </c>
      <c r="H117" s="44">
        <v>0</v>
      </c>
      <c r="I117" s="27">
        <v>0</v>
      </c>
      <c r="J117" s="14">
        <f>I117+H117</f>
        <v>0</v>
      </c>
      <c r="K117" s="44">
        <v>0</v>
      </c>
      <c r="L117" s="27">
        <v>0</v>
      </c>
      <c r="M117" s="14">
        <f>L117+K117</f>
        <v>0</v>
      </c>
    </row>
    <row r="118" spans="1:13" ht="76.5" x14ac:dyDescent="0.2">
      <c r="A118" s="4" t="s">
        <v>91</v>
      </c>
      <c r="B118" s="9" t="s">
        <v>17</v>
      </c>
      <c r="C118" s="9" t="s">
        <v>92</v>
      </c>
      <c r="D118" s="3" t="s">
        <v>0</v>
      </c>
      <c r="E118" s="28">
        <v>19.501999999999999</v>
      </c>
      <c r="F118" s="27">
        <v>0</v>
      </c>
      <c r="G118" s="14">
        <f t="shared" ref="G118:G129" si="209">E118+F118</f>
        <v>19.501999999999999</v>
      </c>
      <c r="H118" s="45">
        <f>H119+H120</f>
        <v>19.942999999999998</v>
      </c>
      <c r="I118" s="28">
        <f t="shared" ref="I118:J118" si="210">I119+I120</f>
        <v>0</v>
      </c>
      <c r="J118" s="28">
        <f t="shared" si="210"/>
        <v>19.942999999999998</v>
      </c>
      <c r="K118" s="45">
        <f>K119+K120</f>
        <v>20.484000000000002</v>
      </c>
      <c r="L118" s="28">
        <f t="shared" ref="L118" si="211">L119+L120</f>
        <v>0</v>
      </c>
      <c r="M118" s="28">
        <f t="shared" ref="M118" si="212">M119+M120</f>
        <v>20.484000000000002</v>
      </c>
    </row>
    <row r="119" spans="1:13" ht="63.75" x14ac:dyDescent="0.2">
      <c r="A119" s="12" t="s">
        <v>85</v>
      </c>
      <c r="B119" s="13" t="s">
        <v>17</v>
      </c>
      <c r="C119" s="13" t="s">
        <v>92</v>
      </c>
      <c r="D119" s="13" t="s">
        <v>86</v>
      </c>
      <c r="E119" s="29">
        <v>15.821</v>
      </c>
      <c r="F119" s="27">
        <v>0</v>
      </c>
      <c r="G119" s="14">
        <f t="shared" si="209"/>
        <v>15.821</v>
      </c>
      <c r="H119" s="44">
        <v>15.821</v>
      </c>
      <c r="I119" s="27">
        <v>0</v>
      </c>
      <c r="J119" s="14">
        <f t="shared" ref="J119:J126" si="213">H119+I119</f>
        <v>15.821</v>
      </c>
      <c r="K119" s="44">
        <v>15.821</v>
      </c>
      <c r="L119" s="27">
        <v>0</v>
      </c>
      <c r="M119" s="14">
        <f t="shared" ref="M119:M126" si="214">K119+L119</f>
        <v>15.821</v>
      </c>
    </row>
    <row r="120" spans="1:13" ht="25.5" x14ac:dyDescent="0.2">
      <c r="A120" s="12" t="s">
        <v>24</v>
      </c>
      <c r="B120" s="13" t="s">
        <v>17</v>
      </c>
      <c r="C120" s="13" t="s">
        <v>92</v>
      </c>
      <c r="D120" s="13" t="s">
        <v>25</v>
      </c>
      <c r="E120" s="29">
        <v>3.681</v>
      </c>
      <c r="F120" s="27">
        <v>0</v>
      </c>
      <c r="G120" s="14">
        <f t="shared" si="209"/>
        <v>3.681</v>
      </c>
      <c r="H120" s="44">
        <v>4.1219999999999999</v>
      </c>
      <c r="I120" s="27">
        <v>0</v>
      </c>
      <c r="J120" s="14">
        <f t="shared" si="213"/>
        <v>4.1219999999999999</v>
      </c>
      <c r="K120" s="44">
        <v>4.6630000000000003</v>
      </c>
      <c r="L120" s="27">
        <v>0</v>
      </c>
      <c r="M120" s="14">
        <f t="shared" si="214"/>
        <v>4.6630000000000003</v>
      </c>
    </row>
    <row r="121" spans="1:13" ht="63.75" x14ac:dyDescent="0.2">
      <c r="A121" s="4" t="s">
        <v>93</v>
      </c>
      <c r="B121" s="9" t="s">
        <v>17</v>
      </c>
      <c r="C121" s="9" t="s">
        <v>94</v>
      </c>
      <c r="D121" s="3" t="s">
        <v>0</v>
      </c>
      <c r="E121" s="28">
        <v>9572.81</v>
      </c>
      <c r="F121" s="27">
        <f>F122+F123+F124</f>
        <v>40</v>
      </c>
      <c r="G121" s="14">
        <f t="shared" si="209"/>
        <v>9612.81</v>
      </c>
      <c r="H121" s="45">
        <f>H122+H123+H124</f>
        <v>8944.2100000000009</v>
      </c>
      <c r="I121" s="27">
        <f>I123</f>
        <v>0</v>
      </c>
      <c r="J121" s="14">
        <f t="shared" si="213"/>
        <v>8944.2100000000009</v>
      </c>
      <c r="K121" s="45">
        <f>K122+K123+K124</f>
        <v>8944.2100000000009</v>
      </c>
      <c r="L121" s="27">
        <f>L123</f>
        <v>0</v>
      </c>
      <c r="M121" s="14">
        <f t="shared" si="214"/>
        <v>8944.2100000000009</v>
      </c>
    </row>
    <row r="122" spans="1:13" ht="63.75" x14ac:dyDescent="0.2">
      <c r="A122" s="12" t="s">
        <v>85</v>
      </c>
      <c r="B122" s="13" t="s">
        <v>17</v>
      </c>
      <c r="C122" s="13" t="s">
        <v>94</v>
      </c>
      <c r="D122" s="13" t="s">
        <v>86</v>
      </c>
      <c r="E122" s="29">
        <v>8759.01</v>
      </c>
      <c r="F122" s="27">
        <v>0</v>
      </c>
      <c r="G122" s="14">
        <f t="shared" si="209"/>
        <v>8759.01</v>
      </c>
      <c r="H122" s="44">
        <v>8759.01</v>
      </c>
      <c r="I122" s="27">
        <v>0</v>
      </c>
      <c r="J122" s="14">
        <f t="shared" si="213"/>
        <v>8759.01</v>
      </c>
      <c r="K122" s="44">
        <v>8759.01</v>
      </c>
      <c r="L122" s="27">
        <v>0</v>
      </c>
      <c r="M122" s="14">
        <f t="shared" si="214"/>
        <v>8759.01</v>
      </c>
    </row>
    <row r="123" spans="1:13" ht="25.5" x14ac:dyDescent="0.2">
      <c r="A123" s="12" t="s">
        <v>24</v>
      </c>
      <c r="B123" s="13" t="s">
        <v>17</v>
      </c>
      <c r="C123" s="13" t="s">
        <v>94</v>
      </c>
      <c r="D123" s="13" t="s">
        <v>25</v>
      </c>
      <c r="E123" s="29">
        <v>798.6</v>
      </c>
      <c r="F123" s="27">
        <f>30+10</f>
        <v>40</v>
      </c>
      <c r="G123" s="14">
        <f t="shared" si="209"/>
        <v>838.6</v>
      </c>
      <c r="H123" s="44">
        <v>170</v>
      </c>
      <c r="I123" s="27">
        <v>0</v>
      </c>
      <c r="J123" s="14">
        <f t="shared" si="213"/>
        <v>170</v>
      </c>
      <c r="K123" s="44">
        <v>170</v>
      </c>
      <c r="L123" s="27">
        <v>0</v>
      </c>
      <c r="M123" s="14">
        <f t="shared" si="214"/>
        <v>170</v>
      </c>
    </row>
    <row r="124" spans="1:13" ht="13.5" x14ac:dyDescent="0.2">
      <c r="A124" s="12" t="s">
        <v>40</v>
      </c>
      <c r="B124" s="13" t="s">
        <v>17</v>
      </c>
      <c r="C124" s="13" t="s">
        <v>94</v>
      </c>
      <c r="D124" s="13" t="s">
        <v>41</v>
      </c>
      <c r="E124" s="29">
        <v>15.2</v>
      </c>
      <c r="F124" s="27">
        <v>0</v>
      </c>
      <c r="G124" s="14">
        <f t="shared" si="209"/>
        <v>15.2</v>
      </c>
      <c r="H124" s="44">
        <v>15.2</v>
      </c>
      <c r="I124" s="27">
        <v>0</v>
      </c>
      <c r="J124" s="14">
        <f t="shared" si="213"/>
        <v>15.2</v>
      </c>
      <c r="K124" s="44">
        <v>15.2</v>
      </c>
      <c r="L124" s="27">
        <v>0</v>
      </c>
      <c r="M124" s="14">
        <f t="shared" si="214"/>
        <v>15.2</v>
      </c>
    </row>
    <row r="125" spans="1:13" ht="38.25" x14ac:dyDescent="0.2">
      <c r="A125" s="4" t="s">
        <v>95</v>
      </c>
      <c r="B125" s="9" t="s">
        <v>17</v>
      </c>
      <c r="C125" s="9" t="s">
        <v>96</v>
      </c>
      <c r="D125" s="3" t="s">
        <v>0</v>
      </c>
      <c r="E125" s="28">
        <f>E126</f>
        <v>100</v>
      </c>
      <c r="F125" s="27">
        <v>0</v>
      </c>
      <c r="G125" s="14">
        <f t="shared" si="209"/>
        <v>100</v>
      </c>
      <c r="H125" s="45">
        <f>H126</f>
        <v>100</v>
      </c>
      <c r="I125" s="27">
        <v>0</v>
      </c>
      <c r="J125" s="14">
        <f t="shared" si="213"/>
        <v>100</v>
      </c>
      <c r="K125" s="45">
        <f>K126</f>
        <v>100</v>
      </c>
      <c r="L125" s="27">
        <v>0</v>
      </c>
      <c r="M125" s="14">
        <f t="shared" si="214"/>
        <v>100</v>
      </c>
    </row>
    <row r="126" spans="1:13" ht="13.5" x14ac:dyDescent="0.2">
      <c r="A126" s="12" t="s">
        <v>40</v>
      </c>
      <c r="B126" s="13" t="s">
        <v>17</v>
      </c>
      <c r="C126" s="13" t="s">
        <v>96</v>
      </c>
      <c r="D126" s="13" t="s">
        <v>41</v>
      </c>
      <c r="E126" s="29">
        <v>100</v>
      </c>
      <c r="F126" s="27">
        <v>0</v>
      </c>
      <c r="G126" s="14">
        <f t="shared" si="209"/>
        <v>100</v>
      </c>
      <c r="H126" s="44">
        <v>100</v>
      </c>
      <c r="I126" s="27">
        <v>0</v>
      </c>
      <c r="J126" s="14">
        <f t="shared" si="213"/>
        <v>100</v>
      </c>
      <c r="K126" s="44">
        <v>100</v>
      </c>
      <c r="L126" s="27">
        <v>0</v>
      </c>
      <c r="M126" s="14">
        <f t="shared" si="214"/>
        <v>100</v>
      </c>
    </row>
    <row r="127" spans="1:13" ht="15.75" x14ac:dyDescent="0.2">
      <c r="A127" s="4" t="s">
        <v>97</v>
      </c>
      <c r="B127" s="9" t="s">
        <v>17</v>
      </c>
      <c r="C127" s="9" t="s">
        <v>98</v>
      </c>
      <c r="D127" s="3" t="s">
        <v>0</v>
      </c>
      <c r="E127" s="28">
        <f>E128+E129+E130</f>
        <v>1158.2149999999999</v>
      </c>
      <c r="F127" s="28">
        <f t="shared" ref="F127:G127" si="215">F128+F129+F130</f>
        <v>50.5</v>
      </c>
      <c r="G127" s="28">
        <f t="shared" si="215"/>
        <v>1208.7149999999999</v>
      </c>
      <c r="H127" s="45">
        <f>H128+H129+H130</f>
        <v>511.21600000000001</v>
      </c>
      <c r="I127" s="28">
        <f t="shared" ref="I127" si="216">I128+I129+I130</f>
        <v>0</v>
      </c>
      <c r="J127" s="28">
        <f t="shared" ref="J127" si="217">J128+J129+J130</f>
        <v>511.21600000000001</v>
      </c>
      <c r="K127" s="45">
        <f>K128+K129+K130</f>
        <v>511.21600000000001</v>
      </c>
      <c r="L127" s="28">
        <f t="shared" ref="L127" si="218">L128+L129+L130</f>
        <v>0</v>
      </c>
      <c r="M127" s="28">
        <f t="shared" ref="M127" si="219">M128+M129+M130</f>
        <v>511.21600000000001</v>
      </c>
    </row>
    <row r="128" spans="1:13" ht="25.5" x14ac:dyDescent="0.2">
      <c r="A128" s="12" t="s">
        <v>24</v>
      </c>
      <c r="B128" s="13" t="s">
        <v>17</v>
      </c>
      <c r="C128" s="13" t="s">
        <v>98</v>
      </c>
      <c r="D128" s="13" t="s">
        <v>25</v>
      </c>
      <c r="E128" s="29">
        <v>490</v>
      </c>
      <c r="F128" s="27">
        <f>50+0.4</f>
        <v>50.4</v>
      </c>
      <c r="G128" s="14">
        <f t="shared" si="209"/>
        <v>540.4</v>
      </c>
      <c r="H128" s="44">
        <v>50</v>
      </c>
      <c r="I128" s="27">
        <v>0</v>
      </c>
      <c r="J128" s="14">
        <f t="shared" ref="J128:J130" si="220">H128+I128</f>
        <v>50</v>
      </c>
      <c r="K128" s="44">
        <v>50</v>
      </c>
      <c r="L128" s="27">
        <v>0</v>
      </c>
      <c r="M128" s="14">
        <f t="shared" ref="M128:M130" si="221">K128+L128</f>
        <v>50</v>
      </c>
    </row>
    <row r="129" spans="1:13" ht="13.5" x14ac:dyDescent="0.2">
      <c r="A129" s="12" t="s">
        <v>99</v>
      </c>
      <c r="B129" s="13" t="s">
        <v>17</v>
      </c>
      <c r="C129" s="13" t="s">
        <v>98</v>
      </c>
      <c r="D129" s="13" t="s">
        <v>100</v>
      </c>
      <c r="E129" s="29">
        <v>435.21499999999997</v>
      </c>
      <c r="F129" s="27">
        <v>0</v>
      </c>
      <c r="G129" s="14">
        <f t="shared" si="209"/>
        <v>435.21499999999997</v>
      </c>
      <c r="H129" s="44">
        <v>435.21600000000001</v>
      </c>
      <c r="I129" s="27">
        <v>0</v>
      </c>
      <c r="J129" s="14">
        <f t="shared" si="220"/>
        <v>435.21600000000001</v>
      </c>
      <c r="K129" s="44">
        <v>435.21600000000001</v>
      </c>
      <c r="L129" s="27">
        <v>0</v>
      </c>
      <c r="M129" s="14">
        <f t="shared" si="221"/>
        <v>435.21600000000001</v>
      </c>
    </row>
    <row r="130" spans="1:13" ht="13.5" x14ac:dyDescent="0.2">
      <c r="A130" s="12" t="s">
        <v>40</v>
      </c>
      <c r="B130" s="13" t="s">
        <v>17</v>
      </c>
      <c r="C130" s="13" t="s">
        <v>98</v>
      </c>
      <c r="D130" s="13" t="s">
        <v>41</v>
      </c>
      <c r="E130" s="29">
        <v>233</v>
      </c>
      <c r="F130" s="27">
        <v>0.1</v>
      </c>
      <c r="G130" s="14">
        <f>F130+E130</f>
        <v>233.1</v>
      </c>
      <c r="H130" s="44">
        <v>26</v>
      </c>
      <c r="I130" s="27">
        <v>0</v>
      </c>
      <c r="J130" s="14">
        <f t="shared" si="220"/>
        <v>26</v>
      </c>
      <c r="K130" s="44">
        <v>26</v>
      </c>
      <c r="L130" s="27">
        <v>0</v>
      </c>
      <c r="M130" s="14">
        <f t="shared" si="221"/>
        <v>26</v>
      </c>
    </row>
    <row r="131" spans="1:13" ht="15.75" x14ac:dyDescent="0.2">
      <c r="A131" s="4" t="s">
        <v>101</v>
      </c>
      <c r="B131" s="9" t="s">
        <v>17</v>
      </c>
      <c r="C131" s="9" t="s">
        <v>102</v>
      </c>
      <c r="D131" s="3" t="s">
        <v>0</v>
      </c>
      <c r="E131" s="28">
        <f>E132</f>
        <v>0</v>
      </c>
      <c r="F131" s="28">
        <f t="shared" ref="F131:G131" si="222">F132</f>
        <v>0</v>
      </c>
      <c r="G131" s="28">
        <f t="shared" si="222"/>
        <v>0</v>
      </c>
      <c r="H131" s="45">
        <f>H132</f>
        <v>1068.7</v>
      </c>
      <c r="I131" s="28">
        <f t="shared" ref="I131" si="223">I132</f>
        <v>0</v>
      </c>
      <c r="J131" s="28">
        <f t="shared" ref="J131" si="224">J132</f>
        <v>1068.7</v>
      </c>
      <c r="K131" s="45">
        <f>K132</f>
        <v>1930.4</v>
      </c>
      <c r="L131" s="28">
        <f t="shared" ref="L131" si="225">L132</f>
        <v>0</v>
      </c>
      <c r="M131" s="28">
        <f t="shared" ref="M131" si="226">M132</f>
        <v>1930.4</v>
      </c>
    </row>
    <row r="132" spans="1:13" ht="13.5" x14ac:dyDescent="0.2">
      <c r="A132" s="12" t="s">
        <v>103</v>
      </c>
      <c r="B132" s="13" t="s">
        <v>17</v>
      </c>
      <c r="C132" s="13" t="s">
        <v>102</v>
      </c>
      <c r="D132" s="13" t="s">
        <v>104</v>
      </c>
      <c r="E132" s="29">
        <v>0</v>
      </c>
      <c r="F132" s="27">
        <v>0</v>
      </c>
      <c r="G132" s="14">
        <f>F132+E132</f>
        <v>0</v>
      </c>
      <c r="H132" s="44">
        <v>1068.7</v>
      </c>
      <c r="I132" s="27">
        <v>0</v>
      </c>
      <c r="J132" s="14">
        <f>I132+H132</f>
        <v>1068.7</v>
      </c>
      <c r="K132" s="44">
        <v>1930.4</v>
      </c>
      <c r="L132" s="27">
        <v>0</v>
      </c>
      <c r="M132" s="14">
        <f>L132+K132</f>
        <v>1930.4</v>
      </c>
    </row>
    <row r="133" spans="1:13" ht="24.75" customHeight="1" x14ac:dyDescent="0.2">
      <c r="J133" s="47" t="s">
        <v>167</v>
      </c>
    </row>
  </sheetData>
  <mergeCells count="9">
    <mergeCell ref="A11:M11"/>
    <mergeCell ref="A12:M12"/>
    <mergeCell ref="A13:A14"/>
    <mergeCell ref="B13:B14"/>
    <mergeCell ref="C13:C14"/>
    <mergeCell ref="D13:D14"/>
    <mergeCell ref="K13:M13"/>
    <mergeCell ref="H13:J13"/>
    <mergeCell ref="E13:G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2020-06-19T06:48:40Z</dcterms:modified>
</cp:coreProperties>
</file>