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Table2" sheetId="2" r:id="rId1"/>
  </sheets>
  <definedNames>
    <definedName name="_xlnm.Print_Area" localSheetId="0">Table2!$A$1:$L$162</definedName>
  </definedNames>
  <calcPr calcId="152511"/>
</workbook>
</file>

<file path=xl/calcChain.xml><?xml version="1.0" encoding="utf-8"?>
<calcChain xmlns="http://schemas.openxmlformats.org/spreadsheetml/2006/main">
  <c r="E151" i="2" l="1"/>
  <c r="L160" i="2" l="1"/>
  <c r="L159" i="2" s="1"/>
  <c r="I160" i="2"/>
  <c r="F160" i="2"/>
  <c r="F159" i="2" s="1"/>
  <c r="K159" i="2"/>
  <c r="J159" i="2"/>
  <c r="I159" i="2"/>
  <c r="H159" i="2"/>
  <c r="G159" i="2"/>
  <c r="E159" i="2"/>
  <c r="D159" i="2"/>
  <c r="L158" i="2"/>
  <c r="I158" i="2"/>
  <c r="F158" i="2"/>
  <c r="L157" i="2"/>
  <c r="I157" i="2"/>
  <c r="F157" i="2"/>
  <c r="F155" i="2" s="1"/>
  <c r="L156" i="2"/>
  <c r="I156" i="2"/>
  <c r="F156" i="2"/>
  <c r="K155" i="2"/>
  <c r="J155" i="2"/>
  <c r="H155" i="2"/>
  <c r="G155" i="2"/>
  <c r="E155" i="2"/>
  <c r="D155" i="2"/>
  <c r="L154" i="2"/>
  <c r="I154" i="2"/>
  <c r="F154" i="2"/>
  <c r="J153" i="2"/>
  <c r="L153" i="2" s="1"/>
  <c r="G153" i="2"/>
  <c r="I153" i="2" s="1"/>
  <c r="D153" i="2"/>
  <c r="F153" i="2" s="1"/>
  <c r="L152" i="2"/>
  <c r="I152" i="2"/>
  <c r="F152" i="2"/>
  <c r="L151" i="2"/>
  <c r="I151" i="2"/>
  <c r="F151" i="2"/>
  <c r="L150" i="2"/>
  <c r="I150" i="2"/>
  <c r="F150" i="2"/>
  <c r="K149" i="2"/>
  <c r="J149" i="2"/>
  <c r="H149" i="2"/>
  <c r="G149" i="2"/>
  <c r="I149" i="2" s="1"/>
  <c r="D149" i="2"/>
  <c r="L148" i="2"/>
  <c r="I148" i="2"/>
  <c r="F148" i="2"/>
  <c r="L147" i="2"/>
  <c r="I147" i="2"/>
  <c r="I146" i="2" s="1"/>
  <c r="F147" i="2"/>
  <c r="K146" i="2"/>
  <c r="J146" i="2"/>
  <c r="H146" i="2"/>
  <c r="G146" i="2"/>
  <c r="F146" i="2"/>
  <c r="L145" i="2"/>
  <c r="I145" i="2"/>
  <c r="F145" i="2"/>
  <c r="L144" i="2"/>
  <c r="K144" i="2"/>
  <c r="J144" i="2"/>
  <c r="H144" i="2"/>
  <c r="G144" i="2"/>
  <c r="E144" i="2"/>
  <c r="D144" i="2"/>
  <c r="L143" i="2"/>
  <c r="I143" i="2"/>
  <c r="F143" i="2"/>
  <c r="K142" i="2"/>
  <c r="J142" i="2"/>
  <c r="L142" i="2" s="1"/>
  <c r="H142" i="2"/>
  <c r="G142" i="2"/>
  <c r="E142" i="2"/>
  <c r="D142" i="2"/>
  <c r="L141" i="2"/>
  <c r="I141" i="2"/>
  <c r="F141" i="2"/>
  <c r="L140" i="2"/>
  <c r="K140" i="2"/>
  <c r="J140" i="2"/>
  <c r="H140" i="2"/>
  <c r="G140" i="2"/>
  <c r="E140" i="2"/>
  <c r="D140" i="2"/>
  <c r="L139" i="2"/>
  <c r="I139" i="2"/>
  <c r="F139" i="2"/>
  <c r="L138" i="2"/>
  <c r="I138" i="2"/>
  <c r="F138" i="2"/>
  <c r="L137" i="2"/>
  <c r="I137" i="2"/>
  <c r="F137" i="2"/>
  <c r="L136" i="2"/>
  <c r="I136" i="2"/>
  <c r="F136" i="2"/>
  <c r="E136" i="2"/>
  <c r="D136" i="2"/>
  <c r="L133" i="2"/>
  <c r="I133" i="2"/>
  <c r="F133" i="2"/>
  <c r="L132" i="2"/>
  <c r="L131" i="2" s="1"/>
  <c r="L130" i="2" s="1"/>
  <c r="K132" i="2"/>
  <c r="K131" i="2" s="1"/>
  <c r="K130" i="2" s="1"/>
  <c r="J132" i="2"/>
  <c r="H132" i="2"/>
  <c r="G132" i="2"/>
  <c r="G131" i="2" s="1"/>
  <c r="G130" i="2" s="1"/>
  <c r="E132" i="2"/>
  <c r="D132" i="2"/>
  <c r="D131" i="2" s="1"/>
  <c r="D130" i="2" s="1"/>
  <c r="J131" i="2"/>
  <c r="E131" i="2"/>
  <c r="E130" i="2" s="1"/>
  <c r="J130" i="2"/>
  <c r="L129" i="2"/>
  <c r="L128" i="2" s="1"/>
  <c r="I129" i="2"/>
  <c r="I128" i="2" s="1"/>
  <c r="F129" i="2"/>
  <c r="F128" i="2" s="1"/>
  <c r="K128" i="2"/>
  <c r="J128" i="2"/>
  <c r="H128" i="2"/>
  <c r="G128" i="2"/>
  <c r="E128" i="2"/>
  <c r="D128" i="2"/>
  <c r="L127" i="2"/>
  <c r="L126" i="2" s="1"/>
  <c r="I127" i="2"/>
  <c r="I126" i="2" s="1"/>
  <c r="F127" i="2"/>
  <c r="F126" i="2" s="1"/>
  <c r="K126" i="2"/>
  <c r="J126" i="2"/>
  <c r="H126" i="2"/>
  <c r="G126" i="2"/>
  <c r="E126" i="2"/>
  <c r="D126" i="2"/>
  <c r="L125" i="2"/>
  <c r="L124" i="2" s="1"/>
  <c r="I125" i="2"/>
  <c r="I124" i="2" s="1"/>
  <c r="F125" i="2"/>
  <c r="F124" i="2" s="1"/>
  <c r="K124" i="2"/>
  <c r="J124" i="2"/>
  <c r="H124" i="2"/>
  <c r="G124" i="2"/>
  <c r="G123" i="2" s="1"/>
  <c r="E124" i="2"/>
  <c r="E123" i="2" s="1"/>
  <c r="D124" i="2"/>
  <c r="K123" i="2"/>
  <c r="K120" i="2" s="1"/>
  <c r="K119" i="2" s="1"/>
  <c r="K118" i="2" s="1"/>
  <c r="H123" i="2"/>
  <c r="D123" i="2"/>
  <c r="L122" i="2"/>
  <c r="I122" i="2"/>
  <c r="F122" i="2"/>
  <c r="J121" i="2"/>
  <c r="L121" i="2" s="1"/>
  <c r="L118" i="2" s="1"/>
  <c r="G121" i="2"/>
  <c r="I121" i="2" s="1"/>
  <c r="F121" i="2"/>
  <c r="E121" i="2"/>
  <c r="D121" i="2"/>
  <c r="H120" i="2"/>
  <c r="H119" i="2" s="1"/>
  <c r="H118" i="2" s="1"/>
  <c r="H117" i="2" s="1"/>
  <c r="F120" i="2"/>
  <c r="F119" i="2" s="1"/>
  <c r="F118" i="2" s="1"/>
  <c r="L119" i="2"/>
  <c r="J119" i="2"/>
  <c r="J118" i="2" s="1"/>
  <c r="I119" i="2"/>
  <c r="I118" i="2" s="1"/>
  <c r="G119" i="2"/>
  <c r="E119" i="2"/>
  <c r="E118" i="2" s="1"/>
  <c r="D119" i="2"/>
  <c r="D118" i="2" s="1"/>
  <c r="D117" i="2" s="1"/>
  <c r="G118" i="2"/>
  <c r="G117" i="2" s="1"/>
  <c r="K117" i="2"/>
  <c r="L116" i="2"/>
  <c r="L115" i="2" s="1"/>
  <c r="L114" i="2" s="1"/>
  <c r="H116" i="2"/>
  <c r="I116" i="2" s="1"/>
  <c r="I115" i="2" s="1"/>
  <c r="I114" i="2" s="1"/>
  <c r="F116" i="2"/>
  <c r="F115" i="2" s="1"/>
  <c r="F114" i="2" s="1"/>
  <c r="K115" i="2"/>
  <c r="J115" i="2"/>
  <c r="H115" i="2"/>
  <c r="H114" i="2" s="1"/>
  <c r="G115" i="2"/>
  <c r="E115" i="2"/>
  <c r="E114" i="2" s="1"/>
  <c r="D115" i="2"/>
  <c r="D114" i="2" s="1"/>
  <c r="K114" i="2"/>
  <c r="J114" i="2"/>
  <c r="G114" i="2"/>
  <c r="F113" i="2"/>
  <c r="F112" i="2" s="1"/>
  <c r="E112" i="2"/>
  <c r="D112" i="2"/>
  <c r="L111" i="2"/>
  <c r="L110" i="2" s="1"/>
  <c r="I111" i="2"/>
  <c r="F111" i="2"/>
  <c r="F110" i="2" s="1"/>
  <c r="K110" i="2"/>
  <c r="J110" i="2"/>
  <c r="I110" i="2"/>
  <c r="H110" i="2"/>
  <c r="G110" i="2"/>
  <c r="E110" i="2"/>
  <c r="D110" i="2"/>
  <c r="L109" i="2"/>
  <c r="L108" i="2" s="1"/>
  <c r="I109" i="2"/>
  <c r="F109" i="2"/>
  <c r="F108" i="2" s="1"/>
  <c r="K108" i="2"/>
  <c r="J108" i="2"/>
  <c r="J107" i="2" s="1"/>
  <c r="I108" i="2"/>
  <c r="H108" i="2"/>
  <c r="G108" i="2"/>
  <c r="E108" i="2"/>
  <c r="D108" i="2"/>
  <c r="K107" i="2"/>
  <c r="G107" i="2"/>
  <c r="L106" i="2"/>
  <c r="L105" i="2" s="1"/>
  <c r="I106" i="2"/>
  <c r="I105" i="2" s="1"/>
  <c r="F106" i="2"/>
  <c r="K105" i="2"/>
  <c r="J105" i="2"/>
  <c r="H105" i="2"/>
  <c r="G105" i="2"/>
  <c r="F105" i="2"/>
  <c r="E105" i="2"/>
  <c r="D105" i="2"/>
  <c r="L104" i="2"/>
  <c r="L103" i="2" s="1"/>
  <c r="I104" i="2"/>
  <c r="I103" i="2" s="1"/>
  <c r="F104" i="2"/>
  <c r="K103" i="2"/>
  <c r="J103" i="2"/>
  <c r="H103" i="2"/>
  <c r="G103" i="2"/>
  <c r="F103" i="2"/>
  <c r="E103" i="2"/>
  <c r="D103" i="2"/>
  <c r="F102" i="2"/>
  <c r="F101" i="2"/>
  <c r="E101" i="2"/>
  <c r="D101" i="2"/>
  <c r="L100" i="2"/>
  <c r="L99" i="2" s="1"/>
  <c r="L98" i="2" s="1"/>
  <c r="I100" i="2"/>
  <c r="I99" i="2" s="1"/>
  <c r="I98" i="2" s="1"/>
  <c r="F100" i="2"/>
  <c r="K99" i="2"/>
  <c r="K98" i="2" s="1"/>
  <c r="J99" i="2"/>
  <c r="J98" i="2" s="1"/>
  <c r="H99" i="2"/>
  <c r="H98" i="2" s="1"/>
  <c r="G99" i="2"/>
  <c r="G98" i="2" s="1"/>
  <c r="F99" i="2"/>
  <c r="F98" i="2" s="1"/>
  <c r="E99" i="2"/>
  <c r="D99" i="2"/>
  <c r="L97" i="2"/>
  <c r="L96" i="2" s="1"/>
  <c r="L95" i="2" s="1"/>
  <c r="I97" i="2"/>
  <c r="F97" i="2"/>
  <c r="F96" i="2" s="1"/>
  <c r="K96" i="2"/>
  <c r="J96" i="2"/>
  <c r="J95" i="2" s="1"/>
  <c r="I96" i="2"/>
  <c r="I95" i="2" s="1"/>
  <c r="H96" i="2"/>
  <c r="G96" i="2"/>
  <c r="E96" i="2"/>
  <c r="E95" i="2" s="1"/>
  <c r="D96" i="2"/>
  <c r="D95" i="2" s="1"/>
  <c r="K95" i="2"/>
  <c r="H95" i="2"/>
  <c r="G95" i="2"/>
  <c r="F95" i="2"/>
  <c r="D94" i="2"/>
  <c r="E93" i="2"/>
  <c r="F92" i="2"/>
  <c r="F91" i="2" s="1"/>
  <c r="E91" i="2"/>
  <c r="D91" i="2"/>
  <c r="L90" i="2"/>
  <c r="L89" i="2" s="1"/>
  <c r="I90" i="2"/>
  <c r="F90" i="2"/>
  <c r="K89" i="2"/>
  <c r="J89" i="2"/>
  <c r="I89" i="2"/>
  <c r="H89" i="2"/>
  <c r="G89" i="2"/>
  <c r="F89" i="2"/>
  <c r="E89" i="2"/>
  <c r="D89" i="2"/>
  <c r="F88" i="2"/>
  <c r="F87" i="2" s="1"/>
  <c r="E87" i="2"/>
  <c r="D87" i="2"/>
  <c r="F86" i="2"/>
  <c r="F85" i="2" s="1"/>
  <c r="E85" i="2"/>
  <c r="D85" i="2"/>
  <c r="L84" i="2"/>
  <c r="L83" i="2" s="1"/>
  <c r="L82" i="2" s="1"/>
  <c r="I84" i="2"/>
  <c r="F84" i="2"/>
  <c r="F83" i="2" s="1"/>
  <c r="K83" i="2"/>
  <c r="J83" i="2"/>
  <c r="I83" i="2"/>
  <c r="H83" i="2"/>
  <c r="H82" i="2" s="1"/>
  <c r="G83" i="2"/>
  <c r="E83" i="2"/>
  <c r="D83" i="2"/>
  <c r="F81" i="2"/>
  <c r="F80" i="2"/>
  <c r="E80" i="2"/>
  <c r="D80" i="2"/>
  <c r="F79" i="2"/>
  <c r="F78" i="2" s="1"/>
  <c r="E78" i="2"/>
  <c r="D78" i="2"/>
  <c r="F77" i="2"/>
  <c r="F76" i="2" s="1"/>
  <c r="E76" i="2"/>
  <c r="D76" i="2"/>
  <c r="L75" i="2"/>
  <c r="I75" i="2"/>
  <c r="I74" i="2" s="1"/>
  <c r="F75" i="2"/>
  <c r="F74" i="2" s="1"/>
  <c r="L74" i="2"/>
  <c r="K74" i="2"/>
  <c r="J74" i="2"/>
  <c r="H74" i="2"/>
  <c r="G74" i="2"/>
  <c r="E74" i="2"/>
  <c r="D74" i="2"/>
  <c r="L73" i="2"/>
  <c r="L72" i="2" s="1"/>
  <c r="I73" i="2"/>
  <c r="F73" i="2"/>
  <c r="F72" i="2" s="1"/>
  <c r="K72" i="2"/>
  <c r="J72" i="2"/>
  <c r="I72" i="2"/>
  <c r="H72" i="2"/>
  <c r="G72" i="2"/>
  <c r="E72" i="2"/>
  <c r="D72" i="2"/>
  <c r="F71" i="2"/>
  <c r="F70" i="2" s="1"/>
  <c r="E70" i="2"/>
  <c r="D70" i="2"/>
  <c r="L69" i="2"/>
  <c r="L68" i="2" s="1"/>
  <c r="I69" i="2"/>
  <c r="F69" i="2"/>
  <c r="F68" i="2" s="1"/>
  <c r="K68" i="2"/>
  <c r="J68" i="2"/>
  <c r="I68" i="2"/>
  <c r="H68" i="2"/>
  <c r="G68" i="2"/>
  <c r="G61" i="2" s="1"/>
  <c r="G39" i="2" s="1"/>
  <c r="E68" i="2"/>
  <c r="D68" i="2"/>
  <c r="L67" i="2"/>
  <c r="I67" i="2"/>
  <c r="I66" i="2" s="1"/>
  <c r="I61" i="2" s="1"/>
  <c r="F67" i="2"/>
  <c r="F66" i="2" s="1"/>
  <c r="L66" i="2"/>
  <c r="K66" i="2"/>
  <c r="J66" i="2"/>
  <c r="J61" i="2" s="1"/>
  <c r="H66" i="2"/>
  <c r="H61" i="2" s="1"/>
  <c r="G66" i="2"/>
  <c r="E66" i="2"/>
  <c r="D66" i="2"/>
  <c r="F65" i="2"/>
  <c r="F64" i="2" s="1"/>
  <c r="E64" i="2"/>
  <c r="D64" i="2"/>
  <c r="L63" i="2"/>
  <c r="I63" i="2"/>
  <c r="I62" i="2" s="1"/>
  <c r="F63" i="2"/>
  <c r="F62" i="2" s="1"/>
  <c r="L62" i="2"/>
  <c r="K62" i="2"/>
  <c r="J62" i="2"/>
  <c r="H62" i="2"/>
  <c r="G62" i="2"/>
  <c r="E62" i="2"/>
  <c r="E61" i="2" s="1"/>
  <c r="D62" i="2"/>
  <c r="K61" i="2"/>
  <c r="F60" i="2"/>
  <c r="L59" i="2"/>
  <c r="K59" i="2"/>
  <c r="J59" i="2"/>
  <c r="I59" i="2"/>
  <c r="H59" i="2"/>
  <c r="G59" i="2"/>
  <c r="F59" i="2"/>
  <c r="E59" i="2"/>
  <c r="D59" i="2"/>
  <c r="F58" i="2"/>
  <c r="F57" i="2" s="1"/>
  <c r="E57" i="2"/>
  <c r="D57" i="2"/>
  <c r="L56" i="2"/>
  <c r="L55" i="2" s="1"/>
  <c r="I56" i="2"/>
  <c r="F56" i="2"/>
  <c r="K55" i="2"/>
  <c r="J55" i="2"/>
  <c r="I55" i="2"/>
  <c r="H55" i="2"/>
  <c r="G55" i="2"/>
  <c r="F55" i="2"/>
  <c r="E55" i="2"/>
  <c r="D55" i="2"/>
  <c r="L54" i="2"/>
  <c r="L53" i="2" s="1"/>
  <c r="I54" i="2"/>
  <c r="F54" i="2"/>
  <c r="F53" i="2" s="1"/>
  <c r="K53" i="2"/>
  <c r="J53" i="2"/>
  <c r="I53" i="2"/>
  <c r="H53" i="2"/>
  <c r="G53" i="2"/>
  <c r="E53" i="2"/>
  <c r="D53" i="2"/>
  <c r="L52" i="2"/>
  <c r="L51" i="2" s="1"/>
  <c r="I52" i="2"/>
  <c r="F52" i="2"/>
  <c r="F51" i="2" s="1"/>
  <c r="K51" i="2"/>
  <c r="J51" i="2"/>
  <c r="I51" i="2"/>
  <c r="H51" i="2"/>
  <c r="G51" i="2"/>
  <c r="E51" i="2"/>
  <c r="D51" i="2"/>
  <c r="L50" i="2"/>
  <c r="L49" i="2" s="1"/>
  <c r="I50" i="2"/>
  <c r="F50" i="2"/>
  <c r="K49" i="2"/>
  <c r="J49" i="2"/>
  <c r="I49" i="2"/>
  <c r="H49" i="2"/>
  <c r="G49" i="2"/>
  <c r="F49" i="2"/>
  <c r="E49" i="2"/>
  <c r="D49" i="2"/>
  <c r="L48" i="2"/>
  <c r="L46" i="2" s="1"/>
  <c r="I48" i="2"/>
  <c r="F48" i="2"/>
  <c r="L47" i="2"/>
  <c r="I47" i="2"/>
  <c r="I46" i="2" s="1"/>
  <c r="F47" i="2"/>
  <c r="K46" i="2"/>
  <c r="J46" i="2"/>
  <c r="H46" i="2"/>
  <c r="G46" i="2"/>
  <c r="F46" i="2"/>
  <c r="E46" i="2"/>
  <c r="D46" i="2"/>
  <c r="L45" i="2"/>
  <c r="L44" i="2" s="1"/>
  <c r="I45" i="2"/>
  <c r="I44" i="2" s="1"/>
  <c r="F45" i="2"/>
  <c r="K44" i="2"/>
  <c r="K39" i="2" s="1"/>
  <c r="J44" i="2"/>
  <c r="H44" i="2"/>
  <c r="G44" i="2"/>
  <c r="F44" i="2"/>
  <c r="E44" i="2"/>
  <c r="D44" i="2"/>
  <c r="F43" i="2"/>
  <c r="F42" i="2" s="1"/>
  <c r="L42" i="2"/>
  <c r="K42" i="2"/>
  <c r="J42" i="2"/>
  <c r="I42" i="2"/>
  <c r="H42" i="2"/>
  <c r="G42" i="2"/>
  <c r="E42" i="2"/>
  <c r="D42" i="2"/>
  <c r="L41" i="2"/>
  <c r="I41" i="2"/>
  <c r="F41" i="2"/>
  <c r="F40" i="2" s="1"/>
  <c r="J40" i="2"/>
  <c r="L40" i="2" s="1"/>
  <c r="G40" i="2"/>
  <c r="I40" i="2" s="1"/>
  <c r="E40" i="2"/>
  <c r="D40" i="2"/>
  <c r="F38" i="2"/>
  <c r="F37" i="2" s="1"/>
  <c r="E37" i="2"/>
  <c r="D37" i="2"/>
  <c r="F36" i="2"/>
  <c r="F35" i="2" s="1"/>
  <c r="L35" i="2"/>
  <c r="K35" i="2"/>
  <c r="J35" i="2"/>
  <c r="I35" i="2"/>
  <c r="H35" i="2"/>
  <c r="G35" i="2"/>
  <c r="E35" i="2"/>
  <c r="D35" i="2"/>
  <c r="L34" i="2"/>
  <c r="L33" i="2" s="1"/>
  <c r="I34" i="2"/>
  <c r="F34" i="2"/>
  <c r="F33" i="2" s="1"/>
  <c r="K33" i="2"/>
  <c r="J33" i="2"/>
  <c r="I33" i="2"/>
  <c r="H33" i="2"/>
  <c r="G33" i="2"/>
  <c r="E33" i="2"/>
  <c r="D33" i="2"/>
  <c r="F32" i="2"/>
  <c r="F31" i="2" s="1"/>
  <c r="E31" i="2"/>
  <c r="D31" i="2"/>
  <c r="L30" i="2"/>
  <c r="L29" i="2" s="1"/>
  <c r="L28" i="2" s="1"/>
  <c r="I30" i="2"/>
  <c r="F30" i="2"/>
  <c r="F29" i="2" s="1"/>
  <c r="K29" i="2"/>
  <c r="J29" i="2"/>
  <c r="J28" i="2" s="1"/>
  <c r="I29" i="2"/>
  <c r="I28" i="2" s="1"/>
  <c r="H29" i="2"/>
  <c r="G29" i="2"/>
  <c r="E29" i="2"/>
  <c r="D29" i="2"/>
  <c r="K28" i="2"/>
  <c r="H28" i="2"/>
  <c r="G28" i="2"/>
  <c r="D28" i="2"/>
  <c r="F27" i="2"/>
  <c r="F26" i="2" s="1"/>
  <c r="L26" i="2"/>
  <c r="K26" i="2"/>
  <c r="J26" i="2"/>
  <c r="I26" i="2"/>
  <c r="H26" i="2"/>
  <c r="G26" i="2"/>
  <c r="E26" i="2"/>
  <c r="D26" i="2"/>
  <c r="L25" i="2"/>
  <c r="L24" i="2" s="1"/>
  <c r="I25" i="2"/>
  <c r="F25" i="2"/>
  <c r="F24" i="2" s="1"/>
  <c r="K24" i="2"/>
  <c r="K19" i="2" s="1"/>
  <c r="J24" i="2"/>
  <c r="I24" i="2"/>
  <c r="H24" i="2"/>
  <c r="G24" i="2"/>
  <c r="E24" i="2"/>
  <c r="D24" i="2"/>
  <c r="L23" i="2"/>
  <c r="I23" i="2"/>
  <c r="I22" i="2" s="1"/>
  <c r="F23" i="2"/>
  <c r="F22" i="2" s="1"/>
  <c r="L22" i="2"/>
  <c r="K22" i="2"/>
  <c r="J22" i="2"/>
  <c r="H22" i="2"/>
  <c r="G22" i="2"/>
  <c r="E22" i="2"/>
  <c r="D22" i="2"/>
  <c r="L21" i="2"/>
  <c r="I21" i="2"/>
  <c r="F21" i="2"/>
  <c r="F20" i="2" s="1"/>
  <c r="J20" i="2"/>
  <c r="L20" i="2" s="1"/>
  <c r="L19" i="2" s="1"/>
  <c r="G20" i="2"/>
  <c r="I20" i="2" s="1"/>
  <c r="E20" i="2"/>
  <c r="D20" i="2"/>
  <c r="H19" i="2"/>
  <c r="F123" i="2" l="1"/>
  <c r="F117" i="2" s="1"/>
  <c r="H18" i="2"/>
  <c r="H39" i="2"/>
  <c r="L61" i="2"/>
  <c r="L39" i="2" s="1"/>
  <c r="L18" i="2" s="1"/>
  <c r="E82" i="2"/>
  <c r="H107" i="2"/>
  <c r="H17" i="2" s="1"/>
  <c r="K135" i="2"/>
  <c r="K134" i="2" s="1"/>
  <c r="I155" i="2"/>
  <c r="D107" i="2"/>
  <c r="E117" i="2"/>
  <c r="I144" i="2"/>
  <c r="F28" i="2"/>
  <c r="F19" i="2" s="1"/>
  <c r="E107" i="2"/>
  <c r="F107" i="2"/>
  <c r="J123" i="2"/>
  <c r="J117" i="2" s="1"/>
  <c r="L123" i="2"/>
  <c r="D19" i="2"/>
  <c r="J39" i="2"/>
  <c r="G82" i="2"/>
  <c r="K82" i="2"/>
  <c r="I82" i="2"/>
  <c r="I142" i="2"/>
  <c r="F144" i="2"/>
  <c r="J135" i="2"/>
  <c r="J134" i="2" s="1"/>
  <c r="L146" i="2"/>
  <c r="L135" i="2" s="1"/>
  <c r="L134" i="2" s="1"/>
  <c r="L149" i="2"/>
  <c r="L155" i="2"/>
  <c r="E19" i="2"/>
  <c r="L107" i="2"/>
  <c r="H131" i="2"/>
  <c r="H130" i="2" s="1"/>
  <c r="I132" i="2"/>
  <c r="I131" i="2" s="1"/>
  <c r="I130" i="2" s="1"/>
  <c r="I19" i="2"/>
  <c r="E28" i="2"/>
  <c r="F61" i="2"/>
  <c r="F94" i="2"/>
  <c r="F93" i="2" s="1"/>
  <c r="D93" i="2"/>
  <c r="D82" i="2" s="1"/>
  <c r="L117" i="2"/>
  <c r="I140" i="2"/>
  <c r="I135" i="2" s="1"/>
  <c r="I134" i="2" s="1"/>
  <c r="H135" i="2"/>
  <c r="H134" i="2" s="1"/>
  <c r="F142" i="2"/>
  <c r="G19" i="2"/>
  <c r="J19" i="2"/>
  <c r="J18" i="2" s="1"/>
  <c r="E39" i="2"/>
  <c r="F82" i="2"/>
  <c r="J82" i="2"/>
  <c r="I123" i="2"/>
  <c r="I117" i="2" s="1"/>
  <c r="F132" i="2"/>
  <c r="F131" i="2" s="1"/>
  <c r="F130" i="2" s="1"/>
  <c r="G135" i="2"/>
  <c r="G134" i="2" s="1"/>
  <c r="F140" i="2"/>
  <c r="D135" i="2"/>
  <c r="D134" i="2" s="1"/>
  <c r="K18" i="2"/>
  <c r="K17" i="2" s="1"/>
  <c r="I39" i="2"/>
  <c r="D61" i="2"/>
  <c r="D39" i="2" s="1"/>
  <c r="I107" i="2"/>
  <c r="E149" i="2"/>
  <c r="F149" i="2" s="1"/>
  <c r="E135" i="2" l="1"/>
  <c r="E134" i="2" s="1"/>
  <c r="J17" i="2"/>
  <c r="G18" i="2"/>
  <c r="I18" i="2"/>
  <c r="I17" i="2" s="1"/>
  <c r="F39" i="2"/>
  <c r="E18" i="2"/>
  <c r="E17" i="2" s="1"/>
  <c r="F135" i="2"/>
  <c r="F134" i="2" s="1"/>
  <c r="F18" i="2"/>
  <c r="F17" i="2" s="1"/>
  <c r="D18" i="2"/>
  <c r="D17" i="2" s="1"/>
  <c r="G17" i="2"/>
  <c r="L17" i="2"/>
  <c r="M16" i="2" l="1"/>
  <c r="G16" i="2" l="1"/>
  <c r="E16" i="2"/>
  <c r="H16" i="2"/>
  <c r="D16" i="2"/>
  <c r="K16" i="2"/>
  <c r="I16" i="2" l="1"/>
  <c r="J16" i="2"/>
  <c r="L16" i="2" s="1"/>
  <c r="F16" i="2"/>
</calcChain>
</file>

<file path=xl/sharedStrings.xml><?xml version="1.0" encoding="utf-8"?>
<sst xmlns="http://schemas.openxmlformats.org/spreadsheetml/2006/main" count="437" uniqueCount="192">
  <si>
    <t/>
  </si>
  <si>
    <t>РАСПРЕДЕЛЕНИЕ БЮДЖЕТНЫХ АССИГНОВАНИЙ ПО ЦЕЛЕВЫМ СТАТЬЯМ (МУНИЦИПАЛЬНЫМ ПРОГРАММАМ ГОРОДСКОГО ПОСЕЛЕНИЯ "ЕМВА" И НЕПРОГРАММНЫМ НАПРАВЛЕНИЯМ ДЕЯТЕЛЬНОСТИ), ГРУППАМ ВИДОВ РАСХОДОВ КЛАССИФИКАЦИИ РАСХОДОВ БЮДЖЕТОВ НА 2020 ГОД И ПЛАНОВЫЙ ПЕРИОД 2021 И 2022 ГОДОВ</t>
  </si>
  <si>
    <t>Наименование</t>
  </si>
  <si>
    <t>ЦСР</t>
  </si>
  <si>
    <t>ВР</t>
  </si>
  <si>
    <t>Сумма (тыс. рублей)</t>
  </si>
  <si>
    <t>2020 год</t>
  </si>
  <si>
    <t>2021 год</t>
  </si>
  <si>
    <t>2022 год</t>
  </si>
  <si>
    <t>ВСЕГО</t>
  </si>
  <si>
    <t>Муниципальная программа "Развитие жилищно-коммунального хозяйства и благоустройства городского поселения "Емва"</t>
  </si>
  <si>
    <t>24 0 00 00000</t>
  </si>
  <si>
    <t>Подпрограмма "Развитие жилищно-коммунального хозяйства"</t>
  </si>
  <si>
    <t>24 1 00 00000</t>
  </si>
  <si>
    <t>Приведение в нормативное состояние жилищного фонда</t>
  </si>
  <si>
    <t>24 1 1А 00000</t>
  </si>
  <si>
    <t>Закупка товаров, работ и услуг для обеспечения государственных (муниципальных) нужд</t>
  </si>
  <si>
    <t>200</t>
  </si>
  <si>
    <t>Оплата коммунальных услуг по муниципальному жилищному фонду</t>
  </si>
  <si>
    <t>24 1 1Б 00000</t>
  </si>
  <si>
    <t>Отчисление региональному оператору на капитальный ремонт</t>
  </si>
  <si>
    <t>24 1 1Г 00000</t>
  </si>
  <si>
    <t>Техническое обслуживание наружных стальных газопроводов, арматуры и сооружений г.Емва</t>
  </si>
  <si>
    <t>24 1 1Е 00000</t>
  </si>
  <si>
    <t>Подпрограмма "Создание условий для комфортабельного проживания населения, в том числе поддержания и улучшения санитарного и эстетического состояния территории"</t>
  </si>
  <si>
    <t>24 2 00 00000</t>
  </si>
  <si>
    <t>Расходы на содержание уличного освещения</t>
  </si>
  <si>
    <t>24 2 2А 00000</t>
  </si>
  <si>
    <t>Содержание зелёных насаждений</t>
  </si>
  <si>
    <t>24 2 2Б 00000</t>
  </si>
  <si>
    <t>Расходы по содержанию бани</t>
  </si>
  <si>
    <t>24 2 2В 00000</t>
  </si>
  <si>
    <t>Иные бюджетные ассигнования</t>
  </si>
  <si>
    <t>800</t>
  </si>
  <si>
    <t>Содержание мест захоронения</t>
  </si>
  <si>
    <t>24 2 2Е 00000</t>
  </si>
  <si>
    <t>Подпрограмма "Содержание дорожно-транспортной сети"</t>
  </si>
  <si>
    <t>24 3 00 00000</t>
  </si>
  <si>
    <t>Содержание и ремонт автомобильных дорог, улично-дорожной сети</t>
  </si>
  <si>
    <t>24 3 3А 00000</t>
  </si>
  <si>
    <t>Содержание автомобильных дорог общего пользования местного значения</t>
  </si>
  <si>
    <t>24 3 3А S2220</t>
  </si>
  <si>
    <t>Организация транспортного обслуживания</t>
  </si>
  <si>
    <t>24 3 3Д 00000</t>
  </si>
  <si>
    <t>Организация паромной переправы</t>
  </si>
  <si>
    <t>24 3 3Д 00100</t>
  </si>
  <si>
    <t>Организация транспортного обслуживания на городских маршрутах</t>
  </si>
  <si>
    <t>24 3 3Ж 00000</t>
  </si>
  <si>
    <t>24 3 3Ж 00100</t>
  </si>
  <si>
    <t>Реализация мероприятий по приведению в нормативное состояние автомобильных дорог местного значения и улиц в населенных пунктах административных центров муниципальных районов и городских (муниципальных) округов Республики Коми</t>
  </si>
  <si>
    <t>24 3 R1 72110</t>
  </si>
  <si>
    <t>Муниципальная программа "Развитие физической культуры и спорта"</t>
  </si>
  <si>
    <t>25 0 00 00000</t>
  </si>
  <si>
    <t>Предоставление субсидий бюджетным, автономным учреждениям и иным некоммерческим организациям</t>
  </si>
  <si>
    <t>600</t>
  </si>
  <si>
    <t>Подпрограмма "Развитие учреждений физической культуры и спорта"</t>
  </si>
  <si>
    <t>25 2 00 00000</t>
  </si>
  <si>
    <t>Выполнение планового объема оказываемых муниципальных услуг, установленного муниципальным заданием</t>
  </si>
  <si>
    <t>25 2 1А 00000</t>
  </si>
  <si>
    <t>Муниципальная программа "Формирование комфортной городской среды на территории ГП "Емва"</t>
  </si>
  <si>
    <t>32 0 00 00000</t>
  </si>
  <si>
    <t>Подпрограмма "Формирование современной городской среды"</t>
  </si>
  <si>
    <t>32 1 00 00000</t>
  </si>
  <si>
    <t>Реализация народного проекта в сфере благоустройства территории, прошедших отбор в рамках проекта "Народный бюджет"</t>
  </si>
  <si>
    <t>32 1 1А S2480</t>
  </si>
  <si>
    <t>Подпрограмма "Формирование комфортной городской среды"</t>
  </si>
  <si>
    <t>32 2 00 00000</t>
  </si>
  <si>
    <t>Субсидии на поддержку муниципальных программ формирования современной городской среды.</t>
  </si>
  <si>
    <t>32 2 F2 55550</t>
  </si>
  <si>
    <t>Реализация мероприятий по благоустройству территорий</t>
  </si>
  <si>
    <t>32 2 F2 72250</t>
  </si>
  <si>
    <t>Непрограммные мероприятия</t>
  </si>
  <si>
    <t>99 0 00 00000</t>
  </si>
  <si>
    <t>Непрограммные расходы</t>
  </si>
  <si>
    <t>99 9 00 00000</t>
  </si>
  <si>
    <t>Расходы в целях обеспечения выполнения функций органов местного самоуправления (руководитель администрации)</t>
  </si>
  <si>
    <t>99 9 00 00200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</si>
  <si>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</si>
  <si>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</si>
  <si>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Осуществление полномочий по формированию, исполнению и контролю за исполнением бюджета поселений</t>
  </si>
  <si>
    <t>99 9 00 64502</t>
  </si>
  <si>
    <t>Межбюджетные трансферты</t>
  </si>
  <si>
    <t>500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</si>
  <si>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</t>
  </si>
  <si>
    <t>99 9 00 73150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</si>
  <si>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</si>
  <si>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</si>
  <si>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Резервный фонд по предупреждению и ликвидации чрезвычайных ситуаций и последствий стихийных бедствий</t>
  </si>
  <si>
    <t>99 9 00 92710</t>
  </si>
  <si>
    <t>Выполнение других обязательств государства</t>
  </si>
  <si>
    <t>99 9 00 92920</t>
  </si>
  <si>
    <t>Социальное обеспечение и иные выплаты населению</t>
  </si>
  <si>
    <t>300</t>
  </si>
  <si>
    <t>Условно- утвержденные расходы</t>
  </si>
  <si>
    <t>99 9 00 99990</t>
  </si>
  <si>
    <t>НЕ УКАЗАНО</t>
  </si>
  <si>
    <t>000</t>
  </si>
  <si>
    <t>городского поселения "Емва"</t>
  </si>
  <si>
    <t>Приложение № 3</t>
  </si>
  <si>
    <t>Осуществление меропритяий по предупреждению и пресечению преступлений, профилактики правонарушений</t>
  </si>
  <si>
    <t>24 2 2М 00000</t>
  </si>
  <si>
    <t>Проведение профилактических мероприятий правоохранительной направленности</t>
  </si>
  <si>
    <t>24 2 2М 64583</t>
  </si>
  <si>
    <t>Организация охраны общественного порядка добровольными народными дружинами</t>
  </si>
  <si>
    <t>24 2 2М 64584</t>
  </si>
  <si>
    <t>Субсидия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</si>
  <si>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24 2 2П S2410</t>
  </si>
  <si>
    <t>к решению Совета</t>
  </si>
  <si>
    <t>Снос аварийных домов</t>
  </si>
  <si>
    <t>24 1 1Д 00000</t>
  </si>
  <si>
    <t>24 1 1Д 64571</t>
  </si>
  <si>
    <t>Реализацию народных проектов в сфере физической культуры и спорта, прошедших отбор в рамках проекта "Народный бюджет"</t>
  </si>
  <si>
    <t>25 1 1В S2500</t>
  </si>
  <si>
    <t>от 20.12.2019 г №II-35/171</t>
  </si>
  <si>
    <t>Изменения</t>
  </si>
  <si>
    <t>Реализация мероприятий по учету и управлению объектами муниципальной собственности</t>
  </si>
  <si>
    <t>Расходы на подготовку и проведение выборов</t>
  </si>
  <si>
    <t>99 9 00 64512</t>
  </si>
  <si>
    <t>99 9 00 64587</t>
  </si>
  <si>
    <t>99 9 00 64588</t>
  </si>
  <si>
    <t>Муниципальная программа «Развитие малого и среднего предпринимательства на территории муниципального образования городского поселения «Емва» на 2020-2021 годы»</t>
  </si>
  <si>
    <t>Подпрограмма "Развитие малого и среднего предпринимательства"</t>
  </si>
  <si>
    <t>Оказание финансовой поддержки субъектам малого и среднего предпринимательства, занимающихся социально значимыми видами деятельности, в рамках реализации регионального проекта «Акселерация субъектов малого и среднего предпринимательства</t>
  </si>
  <si>
    <t>46 0 00 00000</t>
  </si>
  <si>
    <t>46 1 00 00000</t>
  </si>
  <si>
    <t>46 1 I5 55272</t>
  </si>
  <si>
    <t>1</t>
  </si>
  <si>
    <t>3</t>
  </si>
  <si>
    <t>4</t>
  </si>
  <si>
    <t>5</t>
  </si>
  <si>
    <t>6</t>
  </si>
  <si>
    <t>7</t>
  </si>
  <si>
    <t>АДМИНИСТРАЦИЯ ГОРОДСКОГО ПОСЕЛЕНИЯ "ЕМВА"</t>
  </si>
  <si>
    <t>20-400 (благоуст. Террит.)</t>
  </si>
  <si>
    <t>21-100 (благоуст. Террит.)</t>
  </si>
  <si>
    <t>22-100 (благоуст. Террит.)</t>
  </si>
  <si>
    <t xml:space="preserve">Реализация отдельных мероприятий регионального проекта "Дорожная сеть" в части проведения в нормативное состояние автомобильных дорог местного значения и улиц в населенных пунктах административных центров муниципальных образований </t>
  </si>
  <si>
    <t>24 3 R1 S2110</t>
  </si>
  <si>
    <t>32 2 F2 S2250</t>
  </si>
  <si>
    <t>Обеспечение населения муниципального образования питьевой водой, соответствующей требованиям безопасности, установленным санитарно-эпидемическим правилам</t>
  </si>
  <si>
    <t>24 2 2Р 64589</t>
  </si>
  <si>
    <t>Сбор и вывоз ТБО с несанкционированных свалок</t>
  </si>
  <si>
    <t>24 2 2Ж 00000</t>
  </si>
  <si>
    <t>Восстановление (ремонт) памятников и систем "Вечного огня"</t>
  </si>
  <si>
    <t>24 2 2Т 64590</t>
  </si>
  <si>
    <t>Исполнение судебных решений в сфере жилищного законодательства</t>
  </si>
  <si>
    <t>Модернизация и ремонт коммунальных систем инженерной инфраструктуры и другого имущества</t>
  </si>
  <si>
    <t>Создание условий для обеспечения жителей поселения услугами бытового обслуживания</t>
  </si>
  <si>
    <t>24 2 2В 64572</t>
  </si>
  <si>
    <t>24 2 2В 64594</t>
  </si>
  <si>
    <t>Выполнение мероприятий по обустройству мест захоронения, транспортировки и вывоз в морг тел умерших</t>
  </si>
  <si>
    <t>24 2 2Е 64591</t>
  </si>
  <si>
    <t>Осуществление меропритяий по предупреждению и пресечению преступлений, профилактики правонарушений МБ</t>
  </si>
  <si>
    <t>24 2 2М 00100</t>
  </si>
  <si>
    <t>Проведение дезинфекционных мероприятий на открытых пространствах населенных пунктов в целях недопущения распространения новой коронавирусной инфекции (COVID-19)</t>
  </si>
  <si>
    <t>24 2 2У S2120</t>
  </si>
  <si>
    <t>Организация и проведение ремонтных работ муниципальных учреждений спорта</t>
  </si>
  <si>
    <t>25 1 1Г 64592</t>
  </si>
  <si>
    <t>Формирование современной городской среды</t>
  </si>
  <si>
    <t>33 1 1А 64567</t>
  </si>
  <si>
    <t>32 1 1А 64567</t>
  </si>
  <si>
    <t>24 1 1И 64593</t>
  </si>
  <si>
    <t>Осуществление мероприятий по сносу аварийного муниципального имущества</t>
  </si>
  <si>
    <t>Обеспечение мероприятий по постановке на учет бесхозяйных объектов</t>
  </si>
  <si>
    <t>Мероприятия по обустройству контейнерных площадок для ТКО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</t>
  </si>
  <si>
    <t>Обеспечение мероприятий по проведению ремонтных работ источников холодного водоснабжения</t>
  </si>
  <si>
    <t>Содержание автомобильных дорог общего пользования местного значения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</t>
  </si>
  <si>
    <t>Благоустройство улиц, переулков, проездов</t>
  </si>
  <si>
    <t>Благоустройство территории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</t>
  </si>
  <si>
    <t>Капитальный ремонт и ремонт автомобильных дорого общего пользования местного значения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</t>
  </si>
  <si>
    <t>Приобретение оборудования и материалов по соблюдению санитарно-эпидемиологического режима в учреждениях</t>
  </si>
  <si>
    <t>24 1 1Д 64597</t>
  </si>
  <si>
    <t>24 1 1К 64596</t>
  </si>
  <si>
    <t>24 2 2М 64575</t>
  </si>
  <si>
    <t>24 2 2Н 74090</t>
  </si>
  <si>
    <t>24 2 2Ф 64598</t>
  </si>
  <si>
    <t xml:space="preserve">24 2 2Ф 64598 </t>
  </si>
  <si>
    <t>24 3 3А 64503</t>
  </si>
  <si>
    <t>24 3 3А 74090</t>
  </si>
  <si>
    <t>24 3 3Б 00000</t>
  </si>
  <si>
    <t>24 3 3Б 74090</t>
  </si>
  <si>
    <t>24 3 3К 74090</t>
  </si>
  <si>
    <t>25 1 1Д 64600</t>
  </si>
  <si>
    <t>Содержание объектов муниципальной собственности (Отчисление региональному оператору на капитальный ремонт)</t>
  </si>
  <si>
    <t>24 1 1Г 64586</t>
  </si>
  <si>
    <t>Содержание объектов муниципальной собственности (Расходы на содержание уличного освещения)</t>
  </si>
  <si>
    <t>24 2 2А 64586</t>
  </si>
  <si>
    <t>Благоустройство территорий ГП "Емва"</t>
  </si>
  <si>
    <t>24 2 2И 00000</t>
  </si>
  <si>
    <t>от 28.12.2020 г № II-44/217</t>
  </si>
  <si>
    <t>"Приложение № 3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</si>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</sst>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00"/>
  </numFmts>
  <fonts count="13" x14ac:knownFonts="1">
    <font>
      <sz val="10"/>
      <color rgb="FF000000"/>
      <name val="Times New Roman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indexed="8"/>
      <name val="Times New Roman CYR"/>
    </font>
    <font>
      <sz val="12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35">
    <xf numFmtId="0" fontId="0" fillId="0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6" fillId="0" borderId="0" xfId="0" applyFont="1" applyFill="1" applyAlignment="1">
      <alignment vertical="top" wrapText="1"/>
    </xf>
    <xf numFmtId="0" fontId="7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2"/>
  <sheetViews>
    <sheetView tabSelected="1" view="pageBreakPreview" zoomScaleNormal="100" zoomScaleSheetLayoutView="100" workbookViewId="0">
      <selection activeCell="I161" sqref="I161"/>
    </sheetView>
  </sheetViews>
  <sheetFormatPr defaultColWidth="23.33203125" defaultRowHeight="12.75" x14ac:dyDescent="0.2"/>
  <cols>
    <col min="1" max="1" width="49.83203125" customWidth="1"/>
    <col min="2" max="2" width="21.1640625" customWidth="1"/>
    <col min="3" max="3" width="11.1640625" customWidth="1"/>
    <col min="4" max="5" width="15.83203125" hidden="1" customWidth="1"/>
    <col min="7" max="8" width="23.33203125" hidden="1" customWidth="1"/>
    <col min="10" max="11" width="23.33203125" hidden="1" customWidth="1"/>
  </cols>
  <sheetData>
    <row r="1" spans="1:13" ht="15.75" x14ac:dyDescent="0.25">
      <c r="L1" s="3" t="s">
        <v>98</v>
      </c>
    </row>
    <row r="2" spans="1:13" ht="15.75" x14ac:dyDescent="0.25">
      <c r="L2" s="3" t="s">
        <v>107</v>
      </c>
    </row>
    <row r="3" spans="1:13" ht="15.75" x14ac:dyDescent="0.25">
      <c r="L3" s="3" t="s">
        <v>97</v>
      </c>
    </row>
    <row r="4" spans="1:13" ht="15.75" x14ac:dyDescent="0.25">
      <c r="L4" s="3" t="s">
        <v>189</v>
      </c>
    </row>
    <row r="5" spans="1:13" ht="15.75" x14ac:dyDescent="0.25">
      <c r="L5" s="3"/>
    </row>
    <row r="6" spans="1:13" s="5" customFormat="1" ht="18.75" x14ac:dyDescent="0.25">
      <c r="A6" s="2"/>
      <c r="B6" s="4"/>
      <c r="L6" s="3" t="s">
        <v>190</v>
      </c>
    </row>
    <row r="7" spans="1:13" s="5" customFormat="1" ht="18.75" x14ac:dyDescent="0.25">
      <c r="A7" s="2"/>
      <c r="B7" s="4"/>
      <c r="L7" s="3" t="s">
        <v>107</v>
      </c>
    </row>
    <row r="8" spans="1:13" s="5" customFormat="1" ht="18.75" x14ac:dyDescent="0.25">
      <c r="A8" s="2"/>
      <c r="B8" s="4"/>
      <c r="L8" s="3" t="s">
        <v>97</v>
      </c>
    </row>
    <row r="9" spans="1:13" s="5" customFormat="1" ht="18.75" x14ac:dyDescent="0.25">
      <c r="A9" s="2"/>
      <c r="B9" s="4"/>
      <c r="L9" s="3" t="s">
        <v>113</v>
      </c>
    </row>
    <row r="10" spans="1:13" ht="18.75" x14ac:dyDescent="0.2">
      <c r="A10" s="1" t="s">
        <v>0</v>
      </c>
      <c r="B10" s="1" t="s">
        <v>0</v>
      </c>
      <c r="C10" s="1" t="s">
        <v>0</v>
      </c>
      <c r="D10" s="1" t="s">
        <v>0</v>
      </c>
      <c r="E10" s="1" t="s">
        <v>0</v>
      </c>
    </row>
    <row r="11" spans="1:13" ht="72.599999999999994" customHeight="1" x14ac:dyDescent="0.2">
      <c r="A11" s="32" t="s">
        <v>1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</row>
    <row r="12" spans="1:13" ht="18.75" x14ac:dyDescent="0.2">
      <c r="A12" s="32" t="s">
        <v>0</v>
      </c>
      <c r="B12" s="32"/>
      <c r="C12" s="32"/>
      <c r="D12" s="32"/>
      <c r="E12" s="32"/>
    </row>
    <row r="13" spans="1:13" ht="17.45" customHeight="1" x14ac:dyDescent="0.2">
      <c r="A13" s="33" t="s">
        <v>2</v>
      </c>
      <c r="B13" s="33" t="s">
        <v>3</v>
      </c>
      <c r="C13" s="33" t="s">
        <v>4</v>
      </c>
      <c r="D13" s="29" t="s">
        <v>5</v>
      </c>
      <c r="E13" s="30"/>
      <c r="F13" s="31"/>
      <c r="G13" s="29" t="s">
        <v>5</v>
      </c>
      <c r="H13" s="30"/>
      <c r="I13" s="31"/>
      <c r="J13" s="29" t="s">
        <v>5</v>
      </c>
      <c r="K13" s="30"/>
      <c r="L13" s="31"/>
    </row>
    <row r="14" spans="1:13" ht="39" x14ac:dyDescent="0.2">
      <c r="A14" s="33" t="s">
        <v>0</v>
      </c>
      <c r="B14" s="33" t="s">
        <v>0</v>
      </c>
      <c r="C14" s="33" t="s">
        <v>0</v>
      </c>
      <c r="D14" s="7" t="s">
        <v>6</v>
      </c>
      <c r="E14" s="7" t="s">
        <v>114</v>
      </c>
      <c r="F14" s="8" t="s">
        <v>6</v>
      </c>
      <c r="G14" s="7" t="s">
        <v>7</v>
      </c>
      <c r="H14" s="7" t="s">
        <v>114</v>
      </c>
      <c r="I14" s="9" t="s">
        <v>7</v>
      </c>
      <c r="J14" s="7" t="s">
        <v>8</v>
      </c>
      <c r="K14" s="7" t="s">
        <v>114</v>
      </c>
      <c r="L14" s="9" t="s">
        <v>8</v>
      </c>
    </row>
    <row r="15" spans="1:13" ht="15.75" x14ac:dyDescent="0.2">
      <c r="A15" s="10" t="s">
        <v>126</v>
      </c>
      <c r="B15" s="10" t="s">
        <v>127</v>
      </c>
      <c r="C15" s="10" t="s">
        <v>128</v>
      </c>
      <c r="D15" s="11" t="s">
        <v>129</v>
      </c>
      <c r="E15" s="11" t="s">
        <v>130</v>
      </c>
      <c r="F15" s="10" t="s">
        <v>131</v>
      </c>
      <c r="G15" s="11" t="s">
        <v>129</v>
      </c>
      <c r="H15" s="11" t="s">
        <v>130</v>
      </c>
      <c r="I15" s="10" t="s">
        <v>131</v>
      </c>
      <c r="J15" s="11" t="s">
        <v>129</v>
      </c>
      <c r="K15" s="11" t="s">
        <v>130</v>
      </c>
      <c r="L15" s="10" t="s">
        <v>131</v>
      </c>
    </row>
    <row r="16" spans="1:13" ht="15.75" x14ac:dyDescent="0.2">
      <c r="A16" s="24" t="s">
        <v>9</v>
      </c>
      <c r="B16" s="25" t="s">
        <v>0</v>
      </c>
      <c r="C16" s="25" t="s">
        <v>0</v>
      </c>
      <c r="D16" s="16">
        <f>D17</f>
        <v>150688.96900000001</v>
      </c>
      <c r="E16" s="16">
        <f>E17</f>
        <v>-2018.74935</v>
      </c>
      <c r="F16" s="26">
        <f>D16+E16</f>
        <v>148670.21965000001</v>
      </c>
      <c r="G16" s="16">
        <f>G17</f>
        <v>50827.66</v>
      </c>
      <c r="H16" s="16">
        <f>H17</f>
        <v>0</v>
      </c>
      <c r="I16" s="26">
        <f>G16+H16</f>
        <v>50827.66</v>
      </c>
      <c r="J16" s="16">
        <f>J17</f>
        <v>46963.017000000007</v>
      </c>
      <c r="K16" s="16">
        <f>K17</f>
        <v>0</v>
      </c>
      <c r="L16" s="26">
        <f>J16+K16</f>
        <v>46963.017000000007</v>
      </c>
      <c r="M16">
        <f>2850+44.2+320+10+516.138+18+422+151.8</f>
        <v>4332.1379999999999</v>
      </c>
    </row>
    <row r="17" spans="1:12" ht="25.5" x14ac:dyDescent="0.2">
      <c r="A17" s="22" t="s">
        <v>132</v>
      </c>
      <c r="B17" s="17" t="s">
        <v>0</v>
      </c>
      <c r="C17" s="17" t="s">
        <v>0</v>
      </c>
      <c r="D17" s="16">
        <f>D18+D107+D117+D130+D134</f>
        <v>150688.96900000001</v>
      </c>
      <c r="E17" s="16">
        <f t="shared" ref="E17:F17" si="0">E18+E107+E117+E130+E134</f>
        <v>-2018.74935</v>
      </c>
      <c r="F17" s="16">
        <f t="shared" si="0"/>
        <v>148670.21964999998</v>
      </c>
      <c r="G17" s="16">
        <f>G18+G107+G117+G130+G134</f>
        <v>50827.66</v>
      </c>
      <c r="H17" s="16">
        <f t="shared" ref="H17:L17" si="1">H18+H107+H117+H130+H134</f>
        <v>0</v>
      </c>
      <c r="I17" s="16">
        <f t="shared" si="1"/>
        <v>50827.66</v>
      </c>
      <c r="J17" s="16">
        <f t="shared" si="1"/>
        <v>46963.017000000007</v>
      </c>
      <c r="K17" s="16">
        <f t="shared" si="1"/>
        <v>0</v>
      </c>
      <c r="L17" s="16">
        <f t="shared" si="1"/>
        <v>46963.017000000007</v>
      </c>
    </row>
    <row r="18" spans="1:12" ht="38.25" x14ac:dyDescent="0.2">
      <c r="A18" s="23" t="s">
        <v>10</v>
      </c>
      <c r="B18" s="18" t="s">
        <v>11</v>
      </c>
      <c r="C18" s="15" t="s">
        <v>0</v>
      </c>
      <c r="D18" s="16">
        <f>D19+D39+D82</f>
        <v>72734.959000000003</v>
      </c>
      <c r="E18" s="16">
        <f t="shared" ref="E18:L18" si="2">E19+E39+E82</f>
        <v>-1954.1023500000001</v>
      </c>
      <c r="F18" s="16">
        <f t="shared" si="2"/>
        <v>70780.856650000002</v>
      </c>
      <c r="G18" s="16">
        <f t="shared" si="2"/>
        <v>8149.7020000000002</v>
      </c>
      <c r="H18" s="16">
        <f t="shared" si="2"/>
        <v>16100</v>
      </c>
      <c r="I18" s="16">
        <f t="shared" si="2"/>
        <v>24249.702000000001</v>
      </c>
      <c r="J18" s="16">
        <f t="shared" si="2"/>
        <v>8288.3070000000007</v>
      </c>
      <c r="K18" s="16">
        <f t="shared" si="2"/>
        <v>0</v>
      </c>
      <c r="L18" s="16">
        <f t="shared" si="2"/>
        <v>8288.3070000000007</v>
      </c>
    </row>
    <row r="19" spans="1:12" ht="25.5" x14ac:dyDescent="0.2">
      <c r="A19" s="23" t="s">
        <v>12</v>
      </c>
      <c r="B19" s="18" t="s">
        <v>13</v>
      </c>
      <c r="C19" s="15" t="s">
        <v>0</v>
      </c>
      <c r="D19" s="16">
        <f>D20+D22+D24+D28+D33+D35+D37+D26</f>
        <v>12543.668</v>
      </c>
      <c r="E19" s="16">
        <f t="shared" ref="E19:F19" si="3">E20+E22+E24+E28+E33+E35+E37+E26</f>
        <v>-1696.2</v>
      </c>
      <c r="F19" s="16">
        <f t="shared" si="3"/>
        <v>10847.468000000001</v>
      </c>
      <c r="G19" s="16">
        <f>G20+G22+G24+G28+G33</f>
        <v>250</v>
      </c>
      <c r="H19" s="16">
        <f t="shared" ref="H19:I19" si="4">H20+H22+H24+H28+H33</f>
        <v>0</v>
      </c>
      <c r="I19" s="16">
        <f t="shared" si="4"/>
        <v>250</v>
      </c>
      <c r="J19" s="16">
        <f>J20+J22+J24+J28+J33</f>
        <v>250</v>
      </c>
      <c r="K19" s="16">
        <f t="shared" ref="K19:L19" si="5">K20+K22+K24+K28+K33</f>
        <v>0</v>
      </c>
      <c r="L19" s="16">
        <f t="shared" si="5"/>
        <v>250</v>
      </c>
    </row>
    <row r="20" spans="1:12" ht="25.5" x14ac:dyDescent="0.2">
      <c r="A20" s="23" t="s">
        <v>14</v>
      </c>
      <c r="B20" s="18" t="s">
        <v>15</v>
      </c>
      <c r="C20" s="15" t="s">
        <v>0</v>
      </c>
      <c r="D20" s="16">
        <f>D21</f>
        <v>32.200000000000003</v>
      </c>
      <c r="E20" s="16">
        <f t="shared" ref="E20:F20" si="6">E21</f>
        <v>-17.2</v>
      </c>
      <c r="F20" s="16">
        <f t="shared" si="6"/>
        <v>15.000000000000004</v>
      </c>
      <c r="G20" s="16">
        <f>G21</f>
        <v>0</v>
      </c>
      <c r="H20" s="16">
        <v>0</v>
      </c>
      <c r="I20" s="26">
        <f>G20+H20</f>
        <v>0</v>
      </c>
      <c r="J20" s="16">
        <f>J21</f>
        <v>0</v>
      </c>
      <c r="K20" s="16">
        <v>0</v>
      </c>
      <c r="L20" s="26">
        <f>J20+K20</f>
        <v>0</v>
      </c>
    </row>
    <row r="21" spans="1:12" ht="25.5" x14ac:dyDescent="0.2">
      <c r="A21" s="12" t="s">
        <v>16</v>
      </c>
      <c r="B21" s="13" t="s">
        <v>15</v>
      </c>
      <c r="C21" s="13" t="s">
        <v>17</v>
      </c>
      <c r="D21" s="14">
        <v>32.200000000000003</v>
      </c>
      <c r="E21" s="16">
        <v>-17.2</v>
      </c>
      <c r="F21" s="26">
        <f>D21+E21</f>
        <v>15.000000000000004</v>
      </c>
      <c r="G21" s="14">
        <v>0</v>
      </c>
      <c r="H21" s="16">
        <v>0</v>
      </c>
      <c r="I21" s="26">
        <f>G21+H21</f>
        <v>0</v>
      </c>
      <c r="J21" s="14">
        <v>0</v>
      </c>
      <c r="K21" s="16">
        <v>0</v>
      </c>
      <c r="L21" s="26">
        <f>J21+K21</f>
        <v>0</v>
      </c>
    </row>
    <row r="22" spans="1:12" ht="25.5" x14ac:dyDescent="0.2">
      <c r="A22" s="23" t="s">
        <v>18</v>
      </c>
      <c r="B22" s="18" t="s">
        <v>19</v>
      </c>
      <c r="C22" s="15" t="s">
        <v>0</v>
      </c>
      <c r="D22" s="16">
        <f>D23</f>
        <v>1342.723</v>
      </c>
      <c r="E22" s="16">
        <f t="shared" ref="E22:F22" si="7">E23</f>
        <v>-7</v>
      </c>
      <c r="F22" s="16">
        <f t="shared" si="7"/>
        <v>1335.723</v>
      </c>
      <c r="G22" s="16">
        <f>G23</f>
        <v>200</v>
      </c>
      <c r="H22" s="16">
        <f t="shared" ref="H22:I22" si="8">H23</f>
        <v>0</v>
      </c>
      <c r="I22" s="16">
        <f t="shared" si="8"/>
        <v>200</v>
      </c>
      <c r="J22" s="16">
        <f>J23</f>
        <v>200</v>
      </c>
      <c r="K22" s="16">
        <f t="shared" ref="K22:L22" si="9">K23</f>
        <v>0</v>
      </c>
      <c r="L22" s="16">
        <f t="shared" si="9"/>
        <v>200</v>
      </c>
    </row>
    <row r="23" spans="1:12" ht="25.5" x14ac:dyDescent="0.2">
      <c r="A23" s="12" t="s">
        <v>16</v>
      </c>
      <c r="B23" s="13" t="s">
        <v>19</v>
      </c>
      <c r="C23" s="13" t="s">
        <v>17</v>
      </c>
      <c r="D23" s="14">
        <v>1342.723</v>
      </c>
      <c r="E23" s="16">
        <v>-7</v>
      </c>
      <c r="F23" s="26">
        <f>E23+D23</f>
        <v>1335.723</v>
      </c>
      <c r="G23" s="14">
        <v>200</v>
      </c>
      <c r="H23" s="16">
        <v>0</v>
      </c>
      <c r="I23" s="26">
        <f>H23+G23</f>
        <v>200</v>
      </c>
      <c r="J23" s="14">
        <v>200</v>
      </c>
      <c r="K23" s="16">
        <v>0</v>
      </c>
      <c r="L23" s="26">
        <f>K23+J23</f>
        <v>200</v>
      </c>
    </row>
    <row r="24" spans="1:12" ht="25.5" x14ac:dyDescent="0.2">
      <c r="A24" s="23" t="s">
        <v>20</v>
      </c>
      <c r="B24" s="18" t="s">
        <v>21</v>
      </c>
      <c r="C24" s="15" t="s">
        <v>0</v>
      </c>
      <c r="D24" s="16">
        <f>D25</f>
        <v>1008.04</v>
      </c>
      <c r="E24" s="16">
        <f t="shared" ref="E24:F24" si="10">E25</f>
        <v>-94.5</v>
      </c>
      <c r="F24" s="16">
        <f t="shared" si="10"/>
        <v>913.54</v>
      </c>
      <c r="G24" s="16">
        <f>G25</f>
        <v>0</v>
      </c>
      <c r="H24" s="16">
        <f t="shared" ref="H24:I24" si="11">H25</f>
        <v>0</v>
      </c>
      <c r="I24" s="16">
        <f t="shared" si="11"/>
        <v>0</v>
      </c>
      <c r="J24" s="16">
        <f>J25</f>
        <v>0</v>
      </c>
      <c r="K24" s="16">
        <f t="shared" ref="K24:L24" si="12">K25</f>
        <v>0</v>
      </c>
      <c r="L24" s="16">
        <f t="shared" si="12"/>
        <v>0</v>
      </c>
    </row>
    <row r="25" spans="1:12" ht="25.5" x14ac:dyDescent="0.2">
      <c r="A25" s="12" t="s">
        <v>16</v>
      </c>
      <c r="B25" s="13" t="s">
        <v>21</v>
      </c>
      <c r="C25" s="13" t="s">
        <v>17</v>
      </c>
      <c r="D25" s="14">
        <v>1008.04</v>
      </c>
      <c r="E25" s="16">
        <v>-94.5</v>
      </c>
      <c r="F25" s="26">
        <f>E25+D25</f>
        <v>913.54</v>
      </c>
      <c r="G25" s="14">
        <v>0</v>
      </c>
      <c r="H25" s="16">
        <v>0</v>
      </c>
      <c r="I25" s="26">
        <f>H25+G25</f>
        <v>0</v>
      </c>
      <c r="J25" s="14">
        <v>0</v>
      </c>
      <c r="K25" s="16">
        <v>0</v>
      </c>
      <c r="L25" s="26">
        <f>K25+J25</f>
        <v>0</v>
      </c>
    </row>
    <row r="26" spans="1:12" s="19" customFormat="1" ht="38.25" x14ac:dyDescent="0.2">
      <c r="A26" s="17" t="s">
        <v>183</v>
      </c>
      <c r="B26" s="18" t="s">
        <v>184</v>
      </c>
      <c r="C26" s="18"/>
      <c r="D26" s="16">
        <f>D27</f>
        <v>2395.7049999999999</v>
      </c>
      <c r="E26" s="16">
        <f t="shared" ref="E26:L26" si="13">E27</f>
        <v>0</v>
      </c>
      <c r="F26" s="16">
        <f t="shared" si="13"/>
        <v>2395.7049999999999</v>
      </c>
      <c r="G26" s="16">
        <f t="shared" si="13"/>
        <v>0</v>
      </c>
      <c r="H26" s="16">
        <f t="shared" si="13"/>
        <v>0</v>
      </c>
      <c r="I26" s="16">
        <f t="shared" si="13"/>
        <v>0</v>
      </c>
      <c r="J26" s="16">
        <f t="shared" si="13"/>
        <v>0</v>
      </c>
      <c r="K26" s="16">
        <f t="shared" si="13"/>
        <v>0</v>
      </c>
      <c r="L26" s="16">
        <f t="shared" si="13"/>
        <v>0</v>
      </c>
    </row>
    <row r="27" spans="1:12" ht="25.5" x14ac:dyDescent="0.2">
      <c r="A27" s="12" t="s">
        <v>16</v>
      </c>
      <c r="B27" s="21" t="s">
        <v>184</v>
      </c>
      <c r="C27" s="13">
        <v>200</v>
      </c>
      <c r="D27" s="14">
        <v>2395.7049999999999</v>
      </c>
      <c r="E27" s="16">
        <v>0</v>
      </c>
      <c r="F27" s="26">
        <f>E27+D27</f>
        <v>2395.7049999999999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</row>
    <row r="28" spans="1:12" ht="15.75" x14ac:dyDescent="0.2">
      <c r="A28" s="23" t="s">
        <v>108</v>
      </c>
      <c r="B28" s="18" t="s">
        <v>109</v>
      </c>
      <c r="C28" s="15" t="s">
        <v>0</v>
      </c>
      <c r="D28" s="16">
        <f>D29+D31</f>
        <v>5300</v>
      </c>
      <c r="E28" s="16">
        <f t="shared" ref="E28:F28" si="14">E29+E31</f>
        <v>-1477.5</v>
      </c>
      <c r="F28" s="16">
        <f t="shared" si="14"/>
        <v>3822.5</v>
      </c>
      <c r="G28" s="16">
        <f t="shared" ref="E28:L29" si="15">G29</f>
        <v>0</v>
      </c>
      <c r="H28" s="16">
        <f t="shared" si="15"/>
        <v>0</v>
      </c>
      <c r="I28" s="16">
        <f t="shared" si="15"/>
        <v>0</v>
      </c>
      <c r="J28" s="16">
        <f t="shared" si="15"/>
        <v>0</v>
      </c>
      <c r="K28" s="16">
        <f t="shared" si="15"/>
        <v>0</v>
      </c>
      <c r="L28" s="16">
        <f t="shared" si="15"/>
        <v>0</v>
      </c>
    </row>
    <row r="29" spans="1:12" ht="15.75" x14ac:dyDescent="0.2">
      <c r="A29" s="17" t="s">
        <v>108</v>
      </c>
      <c r="B29" s="18" t="s">
        <v>110</v>
      </c>
      <c r="C29" s="15" t="s">
        <v>0</v>
      </c>
      <c r="D29" s="16">
        <f>D30</f>
        <v>300</v>
      </c>
      <c r="E29" s="16">
        <f t="shared" si="15"/>
        <v>-300</v>
      </c>
      <c r="F29" s="16">
        <f t="shared" si="15"/>
        <v>0</v>
      </c>
      <c r="G29" s="16">
        <f t="shared" si="15"/>
        <v>0</v>
      </c>
      <c r="H29" s="16">
        <f t="shared" si="15"/>
        <v>0</v>
      </c>
      <c r="I29" s="16">
        <f t="shared" si="15"/>
        <v>0</v>
      </c>
      <c r="J29" s="16">
        <f t="shared" si="15"/>
        <v>0</v>
      </c>
      <c r="K29" s="16">
        <f t="shared" si="15"/>
        <v>0</v>
      </c>
      <c r="L29" s="16">
        <f t="shared" si="15"/>
        <v>0</v>
      </c>
    </row>
    <row r="30" spans="1:12" ht="25.5" x14ac:dyDescent="0.2">
      <c r="A30" s="12" t="s">
        <v>16</v>
      </c>
      <c r="B30" s="13" t="s">
        <v>110</v>
      </c>
      <c r="C30" s="13" t="s">
        <v>17</v>
      </c>
      <c r="D30" s="14">
        <v>300</v>
      </c>
      <c r="E30" s="16">
        <v>-300</v>
      </c>
      <c r="F30" s="26">
        <f>D30+E30</f>
        <v>0</v>
      </c>
      <c r="G30" s="14">
        <v>0</v>
      </c>
      <c r="H30" s="16">
        <v>0</v>
      </c>
      <c r="I30" s="26">
        <f>G30+H30</f>
        <v>0</v>
      </c>
      <c r="J30" s="14">
        <v>0</v>
      </c>
      <c r="K30" s="16">
        <v>0</v>
      </c>
      <c r="L30" s="26">
        <f>J30+K30</f>
        <v>0</v>
      </c>
    </row>
    <row r="31" spans="1:12" ht="25.5" x14ac:dyDescent="0.2">
      <c r="A31" s="17" t="s">
        <v>162</v>
      </c>
      <c r="B31" s="18" t="s">
        <v>171</v>
      </c>
      <c r="C31" s="18"/>
      <c r="D31" s="16">
        <f>D32</f>
        <v>5000</v>
      </c>
      <c r="E31" s="16">
        <f>E32</f>
        <v>-1177.5</v>
      </c>
      <c r="F31" s="26">
        <f>F32</f>
        <v>3822.5</v>
      </c>
      <c r="G31" s="16"/>
      <c r="H31" s="16"/>
      <c r="I31" s="26"/>
      <c r="J31" s="16"/>
      <c r="K31" s="16"/>
      <c r="L31" s="26"/>
    </row>
    <row r="32" spans="1:12" ht="25.5" x14ac:dyDescent="0.2">
      <c r="A32" s="12" t="s">
        <v>16</v>
      </c>
      <c r="B32" s="21" t="s">
        <v>171</v>
      </c>
      <c r="C32" s="13">
        <v>200</v>
      </c>
      <c r="D32" s="14">
        <v>5000</v>
      </c>
      <c r="E32" s="16">
        <v>-1177.5</v>
      </c>
      <c r="F32" s="26">
        <f>E32+D32</f>
        <v>3822.5</v>
      </c>
      <c r="G32" s="14"/>
      <c r="H32" s="16"/>
      <c r="I32" s="26"/>
      <c r="J32" s="14"/>
      <c r="K32" s="16"/>
      <c r="L32" s="26"/>
    </row>
    <row r="33" spans="1:12" ht="25.5" x14ac:dyDescent="0.2">
      <c r="A33" s="23" t="s">
        <v>22</v>
      </c>
      <c r="B33" s="18" t="s">
        <v>23</v>
      </c>
      <c r="C33" s="15" t="s">
        <v>0</v>
      </c>
      <c r="D33" s="16">
        <f>D34</f>
        <v>296.10000000000002</v>
      </c>
      <c r="E33" s="16">
        <f t="shared" ref="E33:L35" si="16">E34</f>
        <v>0</v>
      </c>
      <c r="F33" s="16">
        <f t="shared" si="16"/>
        <v>296.10000000000002</v>
      </c>
      <c r="G33" s="16">
        <f t="shared" si="16"/>
        <v>50</v>
      </c>
      <c r="H33" s="16">
        <f t="shared" si="16"/>
        <v>0</v>
      </c>
      <c r="I33" s="16">
        <f t="shared" si="16"/>
        <v>50</v>
      </c>
      <c r="J33" s="16">
        <f t="shared" si="16"/>
        <v>50</v>
      </c>
      <c r="K33" s="16">
        <f t="shared" si="16"/>
        <v>0</v>
      </c>
      <c r="L33" s="16">
        <f t="shared" si="16"/>
        <v>50</v>
      </c>
    </row>
    <row r="34" spans="1:12" ht="25.5" x14ac:dyDescent="0.2">
      <c r="A34" s="12" t="s">
        <v>16</v>
      </c>
      <c r="B34" s="13" t="s">
        <v>23</v>
      </c>
      <c r="C34" s="13" t="s">
        <v>17</v>
      </c>
      <c r="D34" s="14">
        <v>296.10000000000002</v>
      </c>
      <c r="E34" s="16">
        <v>0</v>
      </c>
      <c r="F34" s="26">
        <f>D34+E34</f>
        <v>296.10000000000002</v>
      </c>
      <c r="G34" s="14">
        <v>50</v>
      </c>
      <c r="H34" s="16">
        <v>0</v>
      </c>
      <c r="I34" s="26">
        <f>G34+H34</f>
        <v>50</v>
      </c>
      <c r="J34" s="14">
        <v>50</v>
      </c>
      <c r="K34" s="16">
        <v>0</v>
      </c>
      <c r="L34" s="26">
        <f>J34+K34</f>
        <v>50</v>
      </c>
    </row>
    <row r="35" spans="1:12" ht="25.5" x14ac:dyDescent="0.2">
      <c r="A35" s="17" t="s">
        <v>145</v>
      </c>
      <c r="B35" s="18" t="s">
        <v>161</v>
      </c>
      <c r="C35" s="15" t="s">
        <v>0</v>
      </c>
      <c r="D35" s="16">
        <f>D36</f>
        <v>2068.9</v>
      </c>
      <c r="E35" s="16">
        <f t="shared" si="16"/>
        <v>0</v>
      </c>
      <c r="F35" s="16">
        <f t="shared" si="16"/>
        <v>2068.9</v>
      </c>
      <c r="G35" s="16">
        <f t="shared" si="16"/>
        <v>50</v>
      </c>
      <c r="H35" s="16">
        <f t="shared" si="16"/>
        <v>0</v>
      </c>
      <c r="I35" s="16">
        <f t="shared" si="16"/>
        <v>0</v>
      </c>
      <c r="J35" s="16">
        <f t="shared" si="16"/>
        <v>50</v>
      </c>
      <c r="K35" s="16">
        <f t="shared" si="16"/>
        <v>0</v>
      </c>
      <c r="L35" s="16">
        <f t="shared" si="16"/>
        <v>0</v>
      </c>
    </row>
    <row r="36" spans="1:12" ht="13.5" x14ac:dyDescent="0.2">
      <c r="A36" s="12" t="s">
        <v>32</v>
      </c>
      <c r="B36" s="21" t="s">
        <v>161</v>
      </c>
      <c r="C36" s="13">
        <v>800</v>
      </c>
      <c r="D36" s="14">
        <v>2068.9</v>
      </c>
      <c r="E36" s="16">
        <v>0</v>
      </c>
      <c r="F36" s="26">
        <f>D36+E36</f>
        <v>2068.9</v>
      </c>
      <c r="G36" s="14">
        <v>50</v>
      </c>
      <c r="H36" s="16">
        <v>0</v>
      </c>
      <c r="I36" s="26">
        <v>0</v>
      </c>
      <c r="J36" s="14">
        <v>50</v>
      </c>
      <c r="K36" s="16">
        <v>0</v>
      </c>
      <c r="L36" s="26">
        <v>0</v>
      </c>
    </row>
    <row r="37" spans="1:12" ht="25.5" x14ac:dyDescent="0.2">
      <c r="A37" s="17" t="s">
        <v>163</v>
      </c>
      <c r="B37" s="18" t="s">
        <v>172</v>
      </c>
      <c r="C37" s="18"/>
      <c r="D37" s="16">
        <f>D38</f>
        <v>100</v>
      </c>
      <c r="E37" s="16">
        <f t="shared" ref="E37:F37" si="17">E38</f>
        <v>-100</v>
      </c>
      <c r="F37" s="16">
        <f t="shared" si="17"/>
        <v>0</v>
      </c>
      <c r="G37" s="16"/>
      <c r="H37" s="16"/>
      <c r="I37" s="26"/>
      <c r="J37" s="16"/>
      <c r="K37" s="16"/>
      <c r="L37" s="26"/>
    </row>
    <row r="38" spans="1:12" ht="25.5" x14ac:dyDescent="0.2">
      <c r="A38" s="12" t="s">
        <v>16</v>
      </c>
      <c r="B38" s="21" t="s">
        <v>172</v>
      </c>
      <c r="C38" s="13">
        <v>200</v>
      </c>
      <c r="D38" s="14">
        <v>100</v>
      </c>
      <c r="E38" s="16">
        <v>-100</v>
      </c>
      <c r="F38" s="26">
        <f>E38+D38</f>
        <v>0</v>
      </c>
      <c r="G38" s="14"/>
      <c r="H38" s="16"/>
      <c r="I38" s="26"/>
      <c r="J38" s="14"/>
      <c r="K38" s="16"/>
      <c r="L38" s="26"/>
    </row>
    <row r="39" spans="1:12" ht="51" x14ac:dyDescent="0.2">
      <c r="A39" s="23" t="s">
        <v>24</v>
      </c>
      <c r="B39" s="18" t="s">
        <v>25</v>
      </c>
      <c r="C39" s="15" t="s">
        <v>0</v>
      </c>
      <c r="D39" s="16">
        <f>D40+D42+D44+D46+D49+D51+D53+D55+D57+D59+D61+D70+D72+D74+D76+D78+D80</f>
        <v>13242.995999999999</v>
      </c>
      <c r="E39" s="16">
        <f>E40+E44+E46+E49+E51+E53+E55+E57+E61+E70+E72+E74+E76+E78+E80+E42+E59</f>
        <v>32.60799999999999</v>
      </c>
      <c r="F39" s="16">
        <f>D39+E39</f>
        <v>13275.603999999999</v>
      </c>
      <c r="G39" s="16">
        <f t="shared" ref="G39:L39" si="18">G40+G44+G46+G49+G51+G53+G55+G57+G61+G70+G72+G74+G76+G78+G80+G42</f>
        <v>1750</v>
      </c>
      <c r="H39" s="16">
        <f t="shared" si="18"/>
        <v>1700</v>
      </c>
      <c r="I39" s="16">
        <f t="shared" si="18"/>
        <v>3450</v>
      </c>
      <c r="J39" s="16">
        <f t="shared" si="18"/>
        <v>1750</v>
      </c>
      <c r="K39" s="16">
        <f t="shared" si="18"/>
        <v>0</v>
      </c>
      <c r="L39" s="16">
        <f t="shared" si="18"/>
        <v>1750</v>
      </c>
    </row>
    <row r="40" spans="1:12" ht="15.75" x14ac:dyDescent="0.2">
      <c r="A40" s="23" t="s">
        <v>26</v>
      </c>
      <c r="B40" s="18" t="s">
        <v>27</v>
      </c>
      <c r="C40" s="15" t="s">
        <v>0</v>
      </c>
      <c r="D40" s="16">
        <f>D41</f>
        <v>4543.473</v>
      </c>
      <c r="E40" s="16">
        <f t="shared" ref="E40:F40" si="19">E41</f>
        <v>256.7</v>
      </c>
      <c r="F40" s="16">
        <f t="shared" si="19"/>
        <v>4800.1729999999998</v>
      </c>
      <c r="G40" s="16">
        <f>G41</f>
        <v>1700</v>
      </c>
      <c r="H40" s="16">
        <v>0</v>
      </c>
      <c r="I40" s="26">
        <f>G40+H40</f>
        <v>1700</v>
      </c>
      <c r="J40" s="16">
        <f>J41</f>
        <v>1700</v>
      </c>
      <c r="K40" s="16">
        <v>0</v>
      </c>
      <c r="L40" s="26">
        <f>J40+K40</f>
        <v>1700</v>
      </c>
    </row>
    <row r="41" spans="1:12" ht="25.5" x14ac:dyDescent="0.2">
      <c r="A41" s="12" t="s">
        <v>16</v>
      </c>
      <c r="B41" s="13" t="s">
        <v>27</v>
      </c>
      <c r="C41" s="13" t="s">
        <v>17</v>
      </c>
      <c r="D41" s="14">
        <v>4543.473</v>
      </c>
      <c r="E41" s="16">
        <v>256.7</v>
      </c>
      <c r="F41" s="26">
        <f>D41+E41</f>
        <v>4800.1729999999998</v>
      </c>
      <c r="G41" s="14">
        <v>1700</v>
      </c>
      <c r="H41" s="16">
        <v>0</v>
      </c>
      <c r="I41" s="26">
        <f>G41+H41</f>
        <v>1700</v>
      </c>
      <c r="J41" s="14">
        <v>1700</v>
      </c>
      <c r="K41" s="16">
        <v>0</v>
      </c>
      <c r="L41" s="26">
        <f>J41+K41</f>
        <v>1700</v>
      </c>
    </row>
    <row r="42" spans="1:12" s="19" customFormat="1" ht="38.25" x14ac:dyDescent="0.2">
      <c r="A42" s="17" t="s">
        <v>185</v>
      </c>
      <c r="B42" s="18" t="s">
        <v>186</v>
      </c>
      <c r="C42" s="18"/>
      <c r="D42" s="16">
        <f>D43</f>
        <v>1200</v>
      </c>
      <c r="E42" s="16">
        <f t="shared" ref="E42:L42" si="20">E43</f>
        <v>0</v>
      </c>
      <c r="F42" s="16">
        <f t="shared" si="20"/>
        <v>1200</v>
      </c>
      <c r="G42" s="16">
        <f t="shared" si="20"/>
        <v>0</v>
      </c>
      <c r="H42" s="16">
        <f t="shared" si="20"/>
        <v>0</v>
      </c>
      <c r="I42" s="16">
        <f t="shared" si="20"/>
        <v>0</v>
      </c>
      <c r="J42" s="16">
        <f t="shared" si="20"/>
        <v>0</v>
      </c>
      <c r="K42" s="16">
        <f t="shared" si="20"/>
        <v>0</v>
      </c>
      <c r="L42" s="16">
        <f t="shared" si="20"/>
        <v>0</v>
      </c>
    </row>
    <row r="43" spans="1:12" ht="25.5" x14ac:dyDescent="0.2">
      <c r="A43" s="12" t="s">
        <v>16</v>
      </c>
      <c r="B43" s="21" t="s">
        <v>186</v>
      </c>
      <c r="C43" s="13">
        <v>200</v>
      </c>
      <c r="D43" s="14">
        <v>1200</v>
      </c>
      <c r="E43" s="16">
        <v>0</v>
      </c>
      <c r="F43" s="26">
        <f>E43+D43</f>
        <v>1200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</row>
    <row r="44" spans="1:12" ht="15.75" x14ac:dyDescent="0.2">
      <c r="A44" s="23" t="s">
        <v>28</v>
      </c>
      <c r="B44" s="18" t="s">
        <v>29</v>
      </c>
      <c r="C44" s="15" t="s">
        <v>0</v>
      </c>
      <c r="D44" s="16">
        <f>D45</f>
        <v>3.6</v>
      </c>
      <c r="E44" s="16">
        <f t="shared" ref="E44:L44" si="21">E45</f>
        <v>-3.6</v>
      </c>
      <c r="F44" s="16">
        <f t="shared" si="21"/>
        <v>0</v>
      </c>
      <c r="G44" s="16">
        <f t="shared" si="21"/>
        <v>0</v>
      </c>
      <c r="H44" s="16">
        <f t="shared" si="21"/>
        <v>0</v>
      </c>
      <c r="I44" s="16">
        <f t="shared" si="21"/>
        <v>0</v>
      </c>
      <c r="J44" s="16">
        <f t="shared" si="21"/>
        <v>0</v>
      </c>
      <c r="K44" s="16">
        <f t="shared" si="21"/>
        <v>0</v>
      </c>
      <c r="L44" s="16">
        <f t="shared" si="21"/>
        <v>0</v>
      </c>
    </row>
    <row r="45" spans="1:12" ht="25.5" x14ac:dyDescent="0.2">
      <c r="A45" s="12" t="s">
        <v>16</v>
      </c>
      <c r="B45" s="13" t="s">
        <v>29</v>
      </c>
      <c r="C45" s="13" t="s">
        <v>17</v>
      </c>
      <c r="D45" s="14">
        <v>3.6</v>
      </c>
      <c r="E45" s="16">
        <v>-3.6</v>
      </c>
      <c r="F45" s="26">
        <f>D45+E45</f>
        <v>0</v>
      </c>
      <c r="G45" s="14">
        <v>0</v>
      </c>
      <c r="H45" s="16">
        <v>0</v>
      </c>
      <c r="I45" s="26">
        <f>G45+H45</f>
        <v>0</v>
      </c>
      <c r="J45" s="14">
        <v>0</v>
      </c>
      <c r="K45" s="16">
        <v>0</v>
      </c>
      <c r="L45" s="26">
        <f>J45+K45</f>
        <v>0</v>
      </c>
    </row>
    <row r="46" spans="1:12" ht="15.75" x14ac:dyDescent="0.2">
      <c r="A46" s="23" t="s">
        <v>30</v>
      </c>
      <c r="B46" s="18" t="s">
        <v>31</v>
      </c>
      <c r="C46" s="15" t="s">
        <v>0</v>
      </c>
      <c r="D46" s="16">
        <f>D47+D48</f>
        <v>196.5</v>
      </c>
      <c r="E46" s="16">
        <f t="shared" ref="E46:F46" si="22">E47+E48</f>
        <v>0</v>
      </c>
      <c r="F46" s="16">
        <f t="shared" si="22"/>
        <v>196.5</v>
      </c>
      <c r="G46" s="16">
        <f>G47</f>
        <v>0</v>
      </c>
      <c r="H46" s="16">
        <f t="shared" ref="H46:I46" si="23">H47</f>
        <v>1700</v>
      </c>
      <c r="I46" s="16">
        <f t="shared" si="23"/>
        <v>1700</v>
      </c>
      <c r="J46" s="16">
        <f t="shared" ref="J46:L46" si="24">J48</f>
        <v>0</v>
      </c>
      <c r="K46" s="16">
        <f t="shared" si="24"/>
        <v>0</v>
      </c>
      <c r="L46" s="16">
        <f t="shared" si="24"/>
        <v>0</v>
      </c>
    </row>
    <row r="47" spans="1:12" ht="25.5" x14ac:dyDescent="0.2">
      <c r="A47" s="12" t="s">
        <v>16</v>
      </c>
      <c r="B47" s="13" t="s">
        <v>31</v>
      </c>
      <c r="C47" s="13">
        <v>200</v>
      </c>
      <c r="D47" s="14">
        <v>196.5</v>
      </c>
      <c r="E47" s="16">
        <v>0</v>
      </c>
      <c r="F47" s="26">
        <f>D47+E47</f>
        <v>196.5</v>
      </c>
      <c r="G47" s="14">
        <v>0</v>
      </c>
      <c r="H47" s="16">
        <v>1700</v>
      </c>
      <c r="I47" s="26">
        <f>G47+H47</f>
        <v>1700</v>
      </c>
      <c r="J47" s="14">
        <v>0</v>
      </c>
      <c r="K47" s="16">
        <v>0</v>
      </c>
      <c r="L47" s="26">
        <f>J47+K47</f>
        <v>0</v>
      </c>
    </row>
    <row r="48" spans="1:12" ht="13.5" x14ac:dyDescent="0.2">
      <c r="A48" s="12" t="s">
        <v>32</v>
      </c>
      <c r="B48" s="13" t="s">
        <v>31</v>
      </c>
      <c r="C48" s="13" t="s">
        <v>33</v>
      </c>
      <c r="D48" s="14">
        <v>0</v>
      </c>
      <c r="E48" s="16">
        <v>0</v>
      </c>
      <c r="F48" s="26">
        <f>D48+E48</f>
        <v>0</v>
      </c>
      <c r="G48" s="14">
        <v>0</v>
      </c>
      <c r="H48" s="16">
        <v>0</v>
      </c>
      <c r="I48" s="26">
        <f>G48+H48</f>
        <v>0</v>
      </c>
      <c r="J48" s="14">
        <v>0</v>
      </c>
      <c r="K48" s="16">
        <v>0</v>
      </c>
      <c r="L48" s="26">
        <f>J48+K48</f>
        <v>0</v>
      </c>
    </row>
    <row r="49" spans="1:12" ht="38.25" x14ac:dyDescent="0.2">
      <c r="A49" s="17" t="s">
        <v>146</v>
      </c>
      <c r="B49" s="18" t="s">
        <v>148</v>
      </c>
      <c r="C49" s="15" t="s">
        <v>0</v>
      </c>
      <c r="D49" s="16">
        <f>D50</f>
        <v>1300</v>
      </c>
      <c r="E49" s="16">
        <f t="shared" ref="E49:L49" si="25">E50</f>
        <v>0</v>
      </c>
      <c r="F49" s="16">
        <f t="shared" si="25"/>
        <v>1300</v>
      </c>
      <c r="G49" s="16">
        <f t="shared" si="25"/>
        <v>0</v>
      </c>
      <c r="H49" s="16">
        <f t="shared" si="25"/>
        <v>0</v>
      </c>
      <c r="I49" s="16">
        <f t="shared" si="25"/>
        <v>0</v>
      </c>
      <c r="J49" s="16">
        <f t="shared" si="25"/>
        <v>0</v>
      </c>
      <c r="K49" s="16">
        <f t="shared" si="25"/>
        <v>0</v>
      </c>
      <c r="L49" s="16">
        <f t="shared" si="25"/>
        <v>0</v>
      </c>
    </row>
    <row r="50" spans="1:12" ht="25.5" x14ac:dyDescent="0.2">
      <c r="A50" s="12" t="s">
        <v>16</v>
      </c>
      <c r="B50" s="21" t="s">
        <v>148</v>
      </c>
      <c r="C50" s="13">
        <v>200</v>
      </c>
      <c r="D50" s="14">
        <v>1300</v>
      </c>
      <c r="E50" s="16">
        <v>0</v>
      </c>
      <c r="F50" s="26">
        <f>D50+E50</f>
        <v>1300</v>
      </c>
      <c r="G50" s="14">
        <v>0</v>
      </c>
      <c r="H50" s="16">
        <v>0</v>
      </c>
      <c r="I50" s="26">
        <f>G50+H50</f>
        <v>0</v>
      </c>
      <c r="J50" s="14">
        <v>0</v>
      </c>
      <c r="K50" s="16">
        <v>0</v>
      </c>
      <c r="L50" s="26">
        <f>J50+K50</f>
        <v>0</v>
      </c>
    </row>
    <row r="51" spans="1:12" ht="25.5" x14ac:dyDescent="0.2">
      <c r="A51" s="17" t="s">
        <v>147</v>
      </c>
      <c r="B51" s="18" t="s">
        <v>149</v>
      </c>
      <c r="C51" s="15" t="s">
        <v>0</v>
      </c>
      <c r="D51" s="16">
        <f>D52</f>
        <v>500</v>
      </c>
      <c r="E51" s="16">
        <f t="shared" ref="E51:L51" si="26">E52</f>
        <v>0</v>
      </c>
      <c r="F51" s="16">
        <f t="shared" si="26"/>
        <v>500</v>
      </c>
      <c r="G51" s="16">
        <f t="shared" si="26"/>
        <v>0</v>
      </c>
      <c r="H51" s="16">
        <f t="shared" si="26"/>
        <v>0</v>
      </c>
      <c r="I51" s="16">
        <f t="shared" si="26"/>
        <v>0</v>
      </c>
      <c r="J51" s="16">
        <f t="shared" si="26"/>
        <v>0</v>
      </c>
      <c r="K51" s="16">
        <f t="shared" si="26"/>
        <v>0</v>
      </c>
      <c r="L51" s="16">
        <f t="shared" si="26"/>
        <v>0</v>
      </c>
    </row>
    <row r="52" spans="1:12" ht="25.5" x14ac:dyDescent="0.2">
      <c r="A52" s="12" t="s">
        <v>16</v>
      </c>
      <c r="B52" s="21" t="s">
        <v>149</v>
      </c>
      <c r="C52" s="13">
        <v>200</v>
      </c>
      <c r="D52" s="14">
        <v>500</v>
      </c>
      <c r="E52" s="16">
        <v>0</v>
      </c>
      <c r="F52" s="26">
        <f>D52+E52</f>
        <v>500</v>
      </c>
      <c r="G52" s="14">
        <v>0</v>
      </c>
      <c r="H52" s="16">
        <v>0</v>
      </c>
      <c r="I52" s="26">
        <f>G52+H52</f>
        <v>0</v>
      </c>
      <c r="J52" s="14">
        <v>0</v>
      </c>
      <c r="K52" s="16">
        <v>0</v>
      </c>
      <c r="L52" s="26">
        <f>J52+K52</f>
        <v>0</v>
      </c>
    </row>
    <row r="53" spans="1:12" s="19" customFormat="1" ht="15.75" x14ac:dyDescent="0.2">
      <c r="A53" s="23" t="s">
        <v>34</v>
      </c>
      <c r="B53" s="18" t="s">
        <v>35</v>
      </c>
      <c r="C53" s="15" t="s">
        <v>0</v>
      </c>
      <c r="D53" s="16">
        <f>D54</f>
        <v>307.5</v>
      </c>
      <c r="E53" s="16">
        <f t="shared" ref="E53:L55" si="27">E54</f>
        <v>0</v>
      </c>
      <c r="F53" s="16">
        <f t="shared" si="27"/>
        <v>307.5</v>
      </c>
      <c r="G53" s="16">
        <f t="shared" si="27"/>
        <v>50</v>
      </c>
      <c r="H53" s="16">
        <f t="shared" si="27"/>
        <v>0</v>
      </c>
      <c r="I53" s="16">
        <f t="shared" si="27"/>
        <v>50</v>
      </c>
      <c r="J53" s="16">
        <f t="shared" si="27"/>
        <v>50</v>
      </c>
      <c r="K53" s="16">
        <f t="shared" si="27"/>
        <v>0</v>
      </c>
      <c r="L53" s="16">
        <f t="shared" si="27"/>
        <v>50</v>
      </c>
    </row>
    <row r="54" spans="1:12" ht="25.5" x14ac:dyDescent="0.2">
      <c r="A54" s="20" t="s">
        <v>16</v>
      </c>
      <c r="B54" s="13" t="s">
        <v>35</v>
      </c>
      <c r="C54" s="13" t="s">
        <v>17</v>
      </c>
      <c r="D54" s="14">
        <v>307.5</v>
      </c>
      <c r="E54" s="16">
        <v>0</v>
      </c>
      <c r="F54" s="26">
        <f>D54+E54</f>
        <v>307.5</v>
      </c>
      <c r="G54" s="14">
        <v>50</v>
      </c>
      <c r="H54" s="16">
        <v>0</v>
      </c>
      <c r="I54" s="26">
        <f>G54+H54</f>
        <v>50</v>
      </c>
      <c r="J54" s="14">
        <v>50</v>
      </c>
      <c r="K54" s="16">
        <v>0</v>
      </c>
      <c r="L54" s="26">
        <f>J54+K54</f>
        <v>50</v>
      </c>
    </row>
    <row r="55" spans="1:12" ht="38.25" x14ac:dyDescent="0.2">
      <c r="A55" s="17" t="s">
        <v>150</v>
      </c>
      <c r="B55" s="18" t="s">
        <v>151</v>
      </c>
      <c r="C55" s="15" t="s">
        <v>0</v>
      </c>
      <c r="D55" s="16">
        <f>D56</f>
        <v>1515</v>
      </c>
      <c r="E55" s="16">
        <f t="shared" si="27"/>
        <v>-133.46</v>
      </c>
      <c r="F55" s="16">
        <f t="shared" si="27"/>
        <v>1381.54</v>
      </c>
      <c r="G55" s="16">
        <f t="shared" si="27"/>
        <v>0</v>
      </c>
      <c r="H55" s="16">
        <f t="shared" si="27"/>
        <v>0</v>
      </c>
      <c r="I55" s="16">
        <f t="shared" si="27"/>
        <v>0</v>
      </c>
      <c r="J55" s="16">
        <f t="shared" si="27"/>
        <v>0</v>
      </c>
      <c r="K55" s="16">
        <f t="shared" si="27"/>
        <v>0</v>
      </c>
      <c r="L55" s="16">
        <f t="shared" si="27"/>
        <v>0</v>
      </c>
    </row>
    <row r="56" spans="1:12" ht="25.5" x14ac:dyDescent="0.2">
      <c r="A56" s="20" t="s">
        <v>16</v>
      </c>
      <c r="B56" s="21" t="s">
        <v>151</v>
      </c>
      <c r="C56" s="13" t="s">
        <v>17</v>
      </c>
      <c r="D56" s="14">
        <v>1515</v>
      </c>
      <c r="E56" s="16">
        <v>-133.46</v>
      </c>
      <c r="F56" s="26">
        <f>D56+E56</f>
        <v>1381.54</v>
      </c>
      <c r="G56" s="14">
        <v>0</v>
      </c>
      <c r="H56" s="16">
        <v>0</v>
      </c>
      <c r="I56" s="26">
        <f>G56+H56</f>
        <v>0</v>
      </c>
      <c r="J56" s="14">
        <v>0</v>
      </c>
      <c r="K56" s="16">
        <v>0</v>
      </c>
      <c r="L56" s="26">
        <f>J56+K56</f>
        <v>0</v>
      </c>
    </row>
    <row r="57" spans="1:12" ht="25.5" x14ac:dyDescent="0.2">
      <c r="A57" s="23" t="s">
        <v>141</v>
      </c>
      <c r="B57" s="18" t="s">
        <v>142</v>
      </c>
      <c r="C57" s="18"/>
      <c r="D57" s="16">
        <f>D58</f>
        <v>320</v>
      </c>
      <c r="E57" s="16">
        <f t="shared" ref="E57:F57" si="28">E58</f>
        <v>-1.6</v>
      </c>
      <c r="F57" s="16">
        <f t="shared" si="28"/>
        <v>318.39999999999998</v>
      </c>
      <c r="G57" s="14"/>
      <c r="H57" s="16"/>
      <c r="I57" s="26">
        <v>0</v>
      </c>
      <c r="J57" s="14"/>
      <c r="K57" s="16"/>
      <c r="L57" s="26">
        <v>0</v>
      </c>
    </row>
    <row r="58" spans="1:12" ht="25.5" x14ac:dyDescent="0.2">
      <c r="A58" s="20" t="s">
        <v>16</v>
      </c>
      <c r="B58" s="21" t="s">
        <v>142</v>
      </c>
      <c r="C58" s="21">
        <v>200</v>
      </c>
      <c r="D58" s="14">
        <v>320</v>
      </c>
      <c r="E58" s="14">
        <v>-1.6</v>
      </c>
      <c r="F58" s="26">
        <f>E58+D58</f>
        <v>318.39999999999998</v>
      </c>
      <c r="G58" s="16"/>
      <c r="H58" s="16"/>
      <c r="I58" s="26">
        <v>0</v>
      </c>
      <c r="J58" s="16"/>
      <c r="K58" s="16"/>
      <c r="L58" s="26">
        <v>0</v>
      </c>
    </row>
    <row r="59" spans="1:12" s="19" customFormat="1" ht="13.5" x14ac:dyDescent="0.2">
      <c r="A59" s="17" t="s">
        <v>187</v>
      </c>
      <c r="B59" s="18" t="s">
        <v>188</v>
      </c>
      <c r="C59" s="18"/>
      <c r="D59" s="16">
        <f>D60</f>
        <v>200</v>
      </c>
      <c r="E59" s="16">
        <f t="shared" ref="E59:L59" si="29">E60</f>
        <v>0</v>
      </c>
      <c r="F59" s="16">
        <f t="shared" si="29"/>
        <v>200</v>
      </c>
      <c r="G59" s="16">
        <f t="shared" si="29"/>
        <v>0</v>
      </c>
      <c r="H59" s="16">
        <f t="shared" si="29"/>
        <v>0</v>
      </c>
      <c r="I59" s="16">
        <f t="shared" si="29"/>
        <v>0</v>
      </c>
      <c r="J59" s="16">
        <f t="shared" si="29"/>
        <v>0</v>
      </c>
      <c r="K59" s="16">
        <f t="shared" si="29"/>
        <v>0</v>
      </c>
      <c r="L59" s="16">
        <f t="shared" si="29"/>
        <v>0</v>
      </c>
    </row>
    <row r="60" spans="1:12" ht="25.5" x14ac:dyDescent="0.2">
      <c r="A60" s="20" t="s">
        <v>16</v>
      </c>
      <c r="B60" s="21" t="s">
        <v>188</v>
      </c>
      <c r="C60" s="21">
        <v>200</v>
      </c>
      <c r="D60" s="14">
        <v>200</v>
      </c>
      <c r="E60" s="14">
        <v>0</v>
      </c>
      <c r="F60" s="26">
        <f>E60+D60</f>
        <v>200</v>
      </c>
      <c r="G60" s="16"/>
      <c r="H60" s="16"/>
      <c r="I60" s="26"/>
      <c r="J60" s="16"/>
      <c r="K60" s="16"/>
      <c r="L60" s="26"/>
    </row>
    <row r="61" spans="1:12" ht="38.25" x14ac:dyDescent="0.2">
      <c r="A61" s="23" t="s">
        <v>99</v>
      </c>
      <c r="B61" s="18" t="s">
        <v>100</v>
      </c>
      <c r="C61" s="15" t="s">
        <v>0</v>
      </c>
      <c r="D61" s="16">
        <f>D62+D64+D66+D68</f>
        <v>151.17000000000002</v>
      </c>
      <c r="E61" s="16">
        <f t="shared" ref="E61:F61" si="30">E66+E68+E62+E64</f>
        <v>-0.72</v>
      </c>
      <c r="F61" s="16">
        <f t="shared" si="30"/>
        <v>150.44999999999999</v>
      </c>
      <c r="G61" s="16">
        <f>G66+G68</f>
        <v>0</v>
      </c>
      <c r="H61" s="16">
        <f t="shared" ref="H61:I61" si="31">H66+H68</f>
        <v>0</v>
      </c>
      <c r="I61" s="16">
        <f t="shared" si="31"/>
        <v>0</v>
      </c>
      <c r="J61" s="16">
        <f>J66+J68</f>
        <v>0</v>
      </c>
      <c r="K61" s="16">
        <f t="shared" ref="K61:L61" si="32">K66+K68</f>
        <v>0</v>
      </c>
      <c r="L61" s="16">
        <f t="shared" si="32"/>
        <v>0</v>
      </c>
    </row>
    <row r="62" spans="1:12" ht="38.25" x14ac:dyDescent="0.2">
      <c r="A62" s="23" t="s">
        <v>152</v>
      </c>
      <c r="B62" s="18" t="s">
        <v>153</v>
      </c>
      <c r="C62" s="15" t="s">
        <v>0</v>
      </c>
      <c r="D62" s="16">
        <f>D63</f>
        <v>56</v>
      </c>
      <c r="E62" s="16">
        <f t="shared" ref="E62:F66" si="33">E63</f>
        <v>0</v>
      </c>
      <c r="F62" s="16">
        <f t="shared" si="33"/>
        <v>56</v>
      </c>
      <c r="G62" s="16">
        <f>G63</f>
        <v>0</v>
      </c>
      <c r="H62" s="16">
        <f t="shared" ref="H62:I66" si="34">H63</f>
        <v>0</v>
      </c>
      <c r="I62" s="16">
        <f t="shared" si="34"/>
        <v>0</v>
      </c>
      <c r="J62" s="16">
        <f>J63</f>
        <v>0</v>
      </c>
      <c r="K62" s="16">
        <f t="shared" ref="K62:L66" si="35">K63</f>
        <v>0</v>
      </c>
      <c r="L62" s="16">
        <f t="shared" si="35"/>
        <v>0</v>
      </c>
    </row>
    <row r="63" spans="1:12" ht="25.5" x14ac:dyDescent="0.2">
      <c r="A63" s="12" t="s">
        <v>16</v>
      </c>
      <c r="B63" s="13" t="s">
        <v>153</v>
      </c>
      <c r="C63" s="13" t="s">
        <v>17</v>
      </c>
      <c r="D63" s="14">
        <v>56</v>
      </c>
      <c r="E63" s="16">
        <v>0</v>
      </c>
      <c r="F63" s="26">
        <f>D63+E63</f>
        <v>56</v>
      </c>
      <c r="G63" s="14">
        <v>0</v>
      </c>
      <c r="H63" s="16">
        <v>0</v>
      </c>
      <c r="I63" s="26">
        <f>G63+H63</f>
        <v>0</v>
      </c>
      <c r="J63" s="14">
        <v>0</v>
      </c>
      <c r="K63" s="16">
        <v>0</v>
      </c>
      <c r="L63" s="26">
        <f>J63+K63</f>
        <v>0</v>
      </c>
    </row>
    <row r="64" spans="1:12" ht="38.25" x14ac:dyDescent="0.2">
      <c r="A64" s="17" t="s">
        <v>99</v>
      </c>
      <c r="B64" s="18" t="s">
        <v>173</v>
      </c>
      <c r="C64" s="18"/>
      <c r="D64" s="16">
        <f>D65</f>
        <v>79.17</v>
      </c>
      <c r="E64" s="16">
        <f>E65</f>
        <v>0</v>
      </c>
      <c r="F64" s="26">
        <f>F65</f>
        <v>79.17</v>
      </c>
      <c r="G64" s="16"/>
      <c r="H64" s="16"/>
      <c r="I64" s="26"/>
      <c r="J64" s="16"/>
      <c r="K64" s="16"/>
      <c r="L64" s="26"/>
    </row>
    <row r="65" spans="1:15" ht="25.5" x14ac:dyDescent="0.2">
      <c r="A65" s="12" t="s">
        <v>16</v>
      </c>
      <c r="B65" s="21" t="s">
        <v>173</v>
      </c>
      <c r="C65" s="13">
        <v>200</v>
      </c>
      <c r="D65" s="14">
        <v>79.17</v>
      </c>
      <c r="E65" s="16">
        <v>0</v>
      </c>
      <c r="F65" s="26">
        <f>E65+D65</f>
        <v>79.17</v>
      </c>
      <c r="G65" s="14"/>
      <c r="H65" s="16"/>
      <c r="I65" s="26"/>
      <c r="J65" s="14"/>
      <c r="K65" s="16"/>
      <c r="L65" s="26"/>
    </row>
    <row r="66" spans="1:15" ht="25.5" x14ac:dyDescent="0.2">
      <c r="A66" s="17" t="s">
        <v>101</v>
      </c>
      <c r="B66" s="18" t="s">
        <v>102</v>
      </c>
      <c r="C66" s="15" t="s">
        <v>0</v>
      </c>
      <c r="D66" s="16">
        <f>D67</f>
        <v>15</v>
      </c>
      <c r="E66" s="16">
        <f t="shared" si="33"/>
        <v>0</v>
      </c>
      <c r="F66" s="16">
        <f t="shared" si="33"/>
        <v>15</v>
      </c>
      <c r="G66" s="16">
        <f>G67</f>
        <v>0</v>
      </c>
      <c r="H66" s="16">
        <f t="shared" si="34"/>
        <v>0</v>
      </c>
      <c r="I66" s="16">
        <f t="shared" si="34"/>
        <v>0</v>
      </c>
      <c r="J66" s="16">
        <f>J67</f>
        <v>0</v>
      </c>
      <c r="K66" s="16">
        <f t="shared" si="35"/>
        <v>0</v>
      </c>
      <c r="L66" s="16">
        <f t="shared" si="35"/>
        <v>0</v>
      </c>
    </row>
    <row r="67" spans="1:15" ht="25.5" x14ac:dyDescent="0.2">
      <c r="A67" s="12" t="s">
        <v>16</v>
      </c>
      <c r="B67" s="13" t="s">
        <v>102</v>
      </c>
      <c r="C67" s="13" t="s">
        <v>17</v>
      </c>
      <c r="D67" s="14">
        <v>15</v>
      </c>
      <c r="E67" s="16">
        <v>0</v>
      </c>
      <c r="F67" s="26">
        <f>D67+E67</f>
        <v>15</v>
      </c>
      <c r="G67" s="14">
        <v>0</v>
      </c>
      <c r="H67" s="16">
        <v>0</v>
      </c>
      <c r="I67" s="26">
        <f>G67+H67</f>
        <v>0</v>
      </c>
      <c r="J67" s="14">
        <v>0</v>
      </c>
      <c r="K67" s="16">
        <v>0</v>
      </c>
      <c r="L67" s="26">
        <f>J67+K67</f>
        <v>0</v>
      </c>
    </row>
    <row r="68" spans="1:15" ht="25.5" x14ac:dyDescent="0.2">
      <c r="A68" s="17" t="s">
        <v>103</v>
      </c>
      <c r="B68" s="18" t="s">
        <v>104</v>
      </c>
      <c r="C68" s="15" t="s">
        <v>0</v>
      </c>
      <c r="D68" s="16">
        <f>D69</f>
        <v>1</v>
      </c>
      <c r="E68" s="16">
        <f t="shared" ref="E68:F68" si="36">E69</f>
        <v>-0.72</v>
      </c>
      <c r="F68" s="16">
        <f t="shared" si="36"/>
        <v>0.28000000000000003</v>
      </c>
      <c r="G68" s="16">
        <f>G69</f>
        <v>0</v>
      </c>
      <c r="H68" s="16">
        <f t="shared" ref="H68:I68" si="37">H69</f>
        <v>0</v>
      </c>
      <c r="I68" s="16">
        <f t="shared" si="37"/>
        <v>0</v>
      </c>
      <c r="J68" s="16">
        <f>J69</f>
        <v>0</v>
      </c>
      <c r="K68" s="16">
        <f t="shared" ref="K68:L68" si="38">K69</f>
        <v>0</v>
      </c>
      <c r="L68" s="16">
        <f t="shared" si="38"/>
        <v>0</v>
      </c>
    </row>
    <row r="69" spans="1:15" ht="25.5" x14ac:dyDescent="0.2">
      <c r="A69" s="12" t="s">
        <v>16</v>
      </c>
      <c r="B69" s="13" t="s">
        <v>104</v>
      </c>
      <c r="C69" s="13" t="s">
        <v>17</v>
      </c>
      <c r="D69" s="14">
        <v>1</v>
      </c>
      <c r="E69" s="16">
        <v>-0.72</v>
      </c>
      <c r="F69" s="26">
        <f>D69+E69</f>
        <v>0.28000000000000003</v>
      </c>
      <c r="G69" s="14">
        <v>0</v>
      </c>
      <c r="H69" s="16">
        <v>0</v>
      </c>
      <c r="I69" s="26">
        <f>G69+H69</f>
        <v>0</v>
      </c>
      <c r="J69" s="14">
        <v>0</v>
      </c>
      <c r="K69" s="16">
        <v>0</v>
      </c>
      <c r="L69" s="26">
        <f>J69+K69</f>
        <v>0</v>
      </c>
    </row>
    <row r="70" spans="1:15" ht="89.25" x14ac:dyDescent="0.2">
      <c r="A70" s="17" t="s">
        <v>164</v>
      </c>
      <c r="B70" s="18" t="s">
        <v>174</v>
      </c>
      <c r="C70" s="18"/>
      <c r="D70" s="16">
        <f>D71</f>
        <v>1050</v>
      </c>
      <c r="E70" s="16">
        <f>E71</f>
        <v>0</v>
      </c>
      <c r="F70" s="26">
        <f>F71</f>
        <v>1050</v>
      </c>
      <c r="G70" s="16"/>
      <c r="H70" s="16"/>
      <c r="I70" s="26"/>
      <c r="J70" s="16"/>
      <c r="K70" s="16"/>
      <c r="L70" s="26"/>
    </row>
    <row r="71" spans="1:15" ht="25.5" x14ac:dyDescent="0.2">
      <c r="A71" s="12" t="s">
        <v>16</v>
      </c>
      <c r="B71" s="21" t="s">
        <v>174</v>
      </c>
      <c r="C71" s="13">
        <v>200</v>
      </c>
      <c r="D71" s="14">
        <v>1050</v>
      </c>
      <c r="E71" s="16">
        <v>0</v>
      </c>
      <c r="F71" s="26">
        <f>E71+D71</f>
        <v>1050</v>
      </c>
      <c r="G71" s="14"/>
      <c r="H71" s="16"/>
      <c r="I71" s="26"/>
      <c r="J71" s="14"/>
      <c r="K71" s="16"/>
      <c r="L71" s="26"/>
    </row>
    <row r="72" spans="1:15" ht="51" x14ac:dyDescent="0.2">
      <c r="A72" s="17" t="s">
        <v>105</v>
      </c>
      <c r="B72" s="18" t="s">
        <v>106</v>
      </c>
      <c r="C72" s="15" t="s">
        <v>0</v>
      </c>
      <c r="D72" s="16">
        <f>D73</f>
        <v>615.178</v>
      </c>
      <c r="E72" s="16">
        <f t="shared" ref="E72:F72" si="39">E73</f>
        <v>0</v>
      </c>
      <c r="F72" s="16">
        <f t="shared" si="39"/>
        <v>615.178</v>
      </c>
      <c r="G72" s="16">
        <f>G73</f>
        <v>0</v>
      </c>
      <c r="H72" s="16">
        <f t="shared" ref="H72:I74" si="40">H73</f>
        <v>0</v>
      </c>
      <c r="I72" s="16">
        <f t="shared" si="40"/>
        <v>0</v>
      </c>
      <c r="J72" s="16">
        <f>J73</f>
        <v>0</v>
      </c>
      <c r="K72" s="16">
        <f t="shared" ref="K72:L74" si="41">K73</f>
        <v>0</v>
      </c>
      <c r="L72" s="16">
        <f t="shared" si="41"/>
        <v>0</v>
      </c>
    </row>
    <row r="73" spans="1:15" ht="25.5" x14ac:dyDescent="0.2">
      <c r="A73" s="12" t="s">
        <v>16</v>
      </c>
      <c r="B73" s="13" t="s">
        <v>106</v>
      </c>
      <c r="C73" s="13" t="s">
        <v>17</v>
      </c>
      <c r="D73" s="14">
        <v>615.178</v>
      </c>
      <c r="E73" s="16">
        <v>0</v>
      </c>
      <c r="F73" s="26">
        <f>D73+E73</f>
        <v>615.178</v>
      </c>
      <c r="G73" s="14">
        <v>0</v>
      </c>
      <c r="H73" s="16">
        <v>0</v>
      </c>
      <c r="I73" s="26">
        <f>G73+H73</f>
        <v>0</v>
      </c>
      <c r="J73" s="14">
        <v>0</v>
      </c>
      <c r="K73" s="16">
        <v>0</v>
      </c>
      <c r="L73" s="26">
        <f>J73+K73</f>
        <v>0</v>
      </c>
    </row>
    <row r="74" spans="1:15" ht="51" hidden="1" x14ac:dyDescent="0.2">
      <c r="A74" s="17" t="s">
        <v>139</v>
      </c>
      <c r="B74" s="18" t="s">
        <v>140</v>
      </c>
      <c r="C74" s="15" t="s">
        <v>0</v>
      </c>
      <c r="D74" s="16">
        <f>D75</f>
        <v>0</v>
      </c>
      <c r="E74" s="16">
        <f t="shared" ref="E74:F74" si="42">E75</f>
        <v>0</v>
      </c>
      <c r="F74" s="16">
        <f t="shared" si="42"/>
        <v>0</v>
      </c>
      <c r="G74" s="16">
        <f>G75</f>
        <v>0</v>
      </c>
      <c r="H74" s="16">
        <f t="shared" si="40"/>
        <v>0</v>
      </c>
      <c r="I74" s="16">
        <f t="shared" si="40"/>
        <v>0</v>
      </c>
      <c r="J74" s="16">
        <f>J75</f>
        <v>0</v>
      </c>
      <c r="K74" s="16">
        <f t="shared" si="41"/>
        <v>0</v>
      </c>
      <c r="L74" s="16">
        <f t="shared" si="41"/>
        <v>0</v>
      </c>
      <c r="M74" t="s">
        <v>133</v>
      </c>
      <c r="N74" t="s">
        <v>134</v>
      </c>
      <c r="O74" t="s">
        <v>135</v>
      </c>
    </row>
    <row r="75" spans="1:15" ht="25.5" hidden="1" x14ac:dyDescent="0.2">
      <c r="A75" s="12" t="s">
        <v>16</v>
      </c>
      <c r="B75" s="21" t="s">
        <v>140</v>
      </c>
      <c r="C75" s="13" t="s">
        <v>17</v>
      </c>
      <c r="D75" s="14">
        <v>0</v>
      </c>
      <c r="E75" s="16">
        <v>0</v>
      </c>
      <c r="F75" s="26">
        <f>E75+D75</f>
        <v>0</v>
      </c>
      <c r="G75" s="14">
        <v>0</v>
      </c>
      <c r="H75" s="16">
        <v>0</v>
      </c>
      <c r="I75" s="26">
        <f>G75+H75</f>
        <v>0</v>
      </c>
      <c r="J75" s="14">
        <v>0</v>
      </c>
      <c r="K75" s="16">
        <v>0</v>
      </c>
      <c r="L75" s="26">
        <f>J75+K75</f>
        <v>0</v>
      </c>
    </row>
    <row r="76" spans="1:15" ht="25.5" x14ac:dyDescent="0.2">
      <c r="A76" s="17" t="s">
        <v>143</v>
      </c>
      <c r="B76" s="18" t="s">
        <v>144</v>
      </c>
      <c r="C76" s="18"/>
      <c r="D76" s="16">
        <f>D77</f>
        <v>278.69400000000002</v>
      </c>
      <c r="E76" s="16">
        <f t="shared" ref="E76:F78" si="43">E77</f>
        <v>-3.194</v>
      </c>
      <c r="F76" s="16">
        <f t="shared" si="43"/>
        <v>275.5</v>
      </c>
      <c r="G76" s="16"/>
      <c r="H76" s="16"/>
      <c r="I76" s="26"/>
      <c r="J76" s="16"/>
      <c r="K76" s="16"/>
      <c r="L76" s="26"/>
    </row>
    <row r="77" spans="1:15" ht="25.5" x14ac:dyDescent="0.2">
      <c r="A77" s="12" t="s">
        <v>16</v>
      </c>
      <c r="B77" s="21" t="s">
        <v>144</v>
      </c>
      <c r="C77" s="13">
        <v>200</v>
      </c>
      <c r="D77" s="14">
        <v>278.69400000000002</v>
      </c>
      <c r="E77" s="16">
        <v>-3.194</v>
      </c>
      <c r="F77" s="26">
        <f>E77+D77</f>
        <v>275.5</v>
      </c>
      <c r="G77" s="14"/>
      <c r="H77" s="16"/>
      <c r="I77" s="26"/>
      <c r="J77" s="14"/>
      <c r="K77" s="16"/>
      <c r="L77" s="26"/>
    </row>
    <row r="78" spans="1:15" ht="51" x14ac:dyDescent="0.2">
      <c r="A78" s="17" t="s">
        <v>154</v>
      </c>
      <c r="B78" s="18" t="s">
        <v>155</v>
      </c>
      <c r="C78" s="18"/>
      <c r="D78" s="16">
        <f>D79</f>
        <v>980.36300000000006</v>
      </c>
      <c r="E78" s="16">
        <f t="shared" si="43"/>
        <v>0</v>
      </c>
      <c r="F78" s="16">
        <f t="shared" si="43"/>
        <v>980.36300000000006</v>
      </c>
      <c r="G78" s="16"/>
      <c r="H78" s="16"/>
      <c r="I78" s="26"/>
      <c r="J78" s="16"/>
      <c r="K78" s="16"/>
      <c r="L78" s="26"/>
    </row>
    <row r="79" spans="1:15" ht="25.5" x14ac:dyDescent="0.2">
      <c r="A79" s="12" t="s">
        <v>16</v>
      </c>
      <c r="B79" s="21" t="s">
        <v>155</v>
      </c>
      <c r="C79" s="13">
        <v>200</v>
      </c>
      <c r="D79" s="14">
        <v>980.36300000000006</v>
      </c>
      <c r="E79" s="16">
        <v>0</v>
      </c>
      <c r="F79" s="26">
        <f>E79+D79</f>
        <v>980.36300000000006</v>
      </c>
      <c r="G79" s="14"/>
      <c r="H79" s="16"/>
      <c r="I79" s="26"/>
      <c r="J79" s="14"/>
      <c r="K79" s="16"/>
      <c r="L79" s="26"/>
    </row>
    <row r="80" spans="1:15" ht="38.25" x14ac:dyDescent="0.2">
      <c r="A80" s="17" t="s">
        <v>165</v>
      </c>
      <c r="B80" s="18" t="s">
        <v>175</v>
      </c>
      <c r="C80" s="18"/>
      <c r="D80" s="16">
        <f>D81</f>
        <v>81.518000000000001</v>
      </c>
      <c r="E80" s="16">
        <f t="shared" ref="E80:F80" si="44">E81</f>
        <v>-81.518000000000001</v>
      </c>
      <c r="F80" s="16">
        <f t="shared" si="44"/>
        <v>0</v>
      </c>
      <c r="G80" s="16"/>
      <c r="H80" s="16"/>
      <c r="I80" s="26"/>
      <c r="J80" s="16"/>
      <c r="K80" s="16"/>
      <c r="L80" s="26"/>
    </row>
    <row r="81" spans="1:12" ht="25.5" x14ac:dyDescent="0.2">
      <c r="A81" s="12" t="s">
        <v>16</v>
      </c>
      <c r="B81" s="21" t="s">
        <v>176</v>
      </c>
      <c r="C81" s="13">
        <v>200</v>
      </c>
      <c r="D81" s="14">
        <v>81.518000000000001</v>
      </c>
      <c r="E81" s="16">
        <v>-81.518000000000001</v>
      </c>
      <c r="F81" s="26">
        <f>E81+D81</f>
        <v>0</v>
      </c>
      <c r="G81" s="14"/>
      <c r="H81" s="16"/>
      <c r="I81" s="26"/>
      <c r="J81" s="14"/>
      <c r="K81" s="16"/>
      <c r="L81" s="26"/>
    </row>
    <row r="82" spans="1:12" ht="25.5" x14ac:dyDescent="0.2">
      <c r="A82" s="23" t="s">
        <v>36</v>
      </c>
      <c r="B82" s="18" t="s">
        <v>37</v>
      </c>
      <c r="C82" s="15" t="s">
        <v>0</v>
      </c>
      <c r="D82" s="16">
        <f>D83+D85+D87+D89+D93+D95+D98+D101+D105+D91</f>
        <v>46948.294999999998</v>
      </c>
      <c r="E82" s="16">
        <f t="shared" ref="E82:F82" si="45">E83+E85+E87+E89+E93+E95+E98+E101+E105+E91</f>
        <v>-290.51035000000002</v>
      </c>
      <c r="F82" s="16">
        <f t="shared" si="45"/>
        <v>46657.784650000001</v>
      </c>
      <c r="G82" s="16">
        <f>G83+G89+G95+G98+G103</f>
        <v>6149.7020000000002</v>
      </c>
      <c r="H82" s="16">
        <f t="shared" ref="H82:I82" si="46">H83+H89+H95+H98+H103</f>
        <v>14400</v>
      </c>
      <c r="I82" s="16">
        <f t="shared" si="46"/>
        <v>20549.702000000001</v>
      </c>
      <c r="J82" s="16">
        <f>J83+J89+J95+J98+J103</f>
        <v>6288.3070000000007</v>
      </c>
      <c r="K82" s="16">
        <f t="shared" ref="K82:L82" si="47">K83+K89+K95+K98+K103</f>
        <v>0</v>
      </c>
      <c r="L82" s="16">
        <f t="shared" si="47"/>
        <v>6288.3070000000007</v>
      </c>
    </row>
    <row r="83" spans="1:12" ht="25.5" x14ac:dyDescent="0.2">
      <c r="A83" s="23" t="s">
        <v>38</v>
      </c>
      <c r="B83" s="18" t="s">
        <v>39</v>
      </c>
      <c r="C83" s="15" t="s">
        <v>0</v>
      </c>
      <c r="D83" s="16">
        <f>D84</f>
        <v>3737.1149999999998</v>
      </c>
      <c r="E83" s="16">
        <f t="shared" ref="E83:F83" si="48">E84</f>
        <v>-68.5</v>
      </c>
      <c r="F83" s="16">
        <f t="shared" si="48"/>
        <v>3668.6149999999998</v>
      </c>
      <c r="G83" s="16">
        <f>G84</f>
        <v>2994.9540000000002</v>
      </c>
      <c r="H83" s="16">
        <f t="shared" ref="H83:I83" si="49">H84</f>
        <v>200</v>
      </c>
      <c r="I83" s="16">
        <f t="shared" si="49"/>
        <v>3194.9540000000002</v>
      </c>
      <c r="J83" s="16">
        <f>J84</f>
        <v>3133.5590000000002</v>
      </c>
      <c r="K83" s="16">
        <f t="shared" ref="K83:L83" si="50">K84</f>
        <v>0</v>
      </c>
      <c r="L83" s="16">
        <f t="shared" si="50"/>
        <v>3133.5590000000002</v>
      </c>
    </row>
    <row r="84" spans="1:12" ht="25.5" x14ac:dyDescent="0.2">
      <c r="A84" s="12" t="s">
        <v>16</v>
      </c>
      <c r="B84" s="13" t="s">
        <v>39</v>
      </c>
      <c r="C84" s="13" t="s">
        <v>17</v>
      </c>
      <c r="D84" s="14">
        <v>3737.1149999999998</v>
      </c>
      <c r="E84" s="16">
        <v>-68.5</v>
      </c>
      <c r="F84" s="26">
        <f>D84+E84</f>
        <v>3668.6149999999998</v>
      </c>
      <c r="G84" s="14">
        <v>2994.9540000000002</v>
      </c>
      <c r="H84" s="16">
        <v>200</v>
      </c>
      <c r="I84" s="26">
        <f>G84+H84</f>
        <v>3194.9540000000002</v>
      </c>
      <c r="J84" s="14">
        <v>3133.5590000000002</v>
      </c>
      <c r="K84" s="16">
        <v>0</v>
      </c>
      <c r="L84" s="26">
        <f>J84+K84</f>
        <v>3133.5590000000002</v>
      </c>
    </row>
    <row r="85" spans="1:12" ht="25.5" x14ac:dyDescent="0.2">
      <c r="A85" s="17" t="s">
        <v>40</v>
      </c>
      <c r="B85" s="18" t="s">
        <v>177</v>
      </c>
      <c r="C85" s="18"/>
      <c r="D85" s="16">
        <f>D86</f>
        <v>1946.779</v>
      </c>
      <c r="E85" s="16">
        <f t="shared" ref="E85:F85" si="51">E86</f>
        <v>-222.00899999999999</v>
      </c>
      <c r="F85" s="16">
        <f t="shared" si="51"/>
        <v>1724.77</v>
      </c>
      <c r="G85" s="16"/>
      <c r="H85" s="16"/>
      <c r="I85" s="26"/>
      <c r="J85" s="16"/>
      <c r="K85" s="16"/>
      <c r="L85" s="26"/>
    </row>
    <row r="86" spans="1:12" ht="25.5" x14ac:dyDescent="0.2">
      <c r="A86" s="12" t="s">
        <v>16</v>
      </c>
      <c r="B86" s="21" t="s">
        <v>177</v>
      </c>
      <c r="C86" s="13">
        <v>200</v>
      </c>
      <c r="D86" s="14">
        <v>1946.779</v>
      </c>
      <c r="E86" s="16">
        <v>-222.00899999999999</v>
      </c>
      <c r="F86" s="26">
        <f>E86+D86</f>
        <v>1724.77</v>
      </c>
      <c r="G86" s="14"/>
      <c r="H86" s="16"/>
      <c r="I86" s="26"/>
      <c r="J86" s="14"/>
      <c r="K86" s="16"/>
      <c r="L86" s="26"/>
    </row>
    <row r="87" spans="1:12" ht="89.25" x14ac:dyDescent="0.2">
      <c r="A87" s="17" t="s">
        <v>166</v>
      </c>
      <c r="B87" s="18" t="s">
        <v>178</v>
      </c>
      <c r="C87" s="18"/>
      <c r="D87" s="16">
        <f>D88</f>
        <v>461.613</v>
      </c>
      <c r="E87" s="16">
        <f>E88</f>
        <v>-1.3500000000000001E-3</v>
      </c>
      <c r="F87" s="26">
        <f>F88</f>
        <v>461.61165</v>
      </c>
      <c r="G87" s="16"/>
      <c r="H87" s="16"/>
      <c r="I87" s="26"/>
      <c r="J87" s="16"/>
      <c r="K87" s="16"/>
      <c r="L87" s="26"/>
    </row>
    <row r="88" spans="1:12" s="19" customFormat="1" ht="25.5" x14ac:dyDescent="0.2">
      <c r="A88" s="12" t="s">
        <v>16</v>
      </c>
      <c r="B88" s="21" t="s">
        <v>178</v>
      </c>
      <c r="C88" s="13">
        <v>200</v>
      </c>
      <c r="D88" s="14">
        <v>461.613</v>
      </c>
      <c r="E88" s="16">
        <v>-1.3500000000000001E-3</v>
      </c>
      <c r="F88" s="26">
        <f>E88+D88</f>
        <v>461.61165</v>
      </c>
      <c r="G88" s="14"/>
      <c r="H88" s="16"/>
      <c r="I88" s="26"/>
      <c r="J88" s="14"/>
      <c r="K88" s="16"/>
      <c r="L88" s="26"/>
    </row>
    <row r="89" spans="1:12" s="6" customFormat="1" ht="25.5" x14ac:dyDescent="0.2">
      <c r="A89" s="17" t="s">
        <v>40</v>
      </c>
      <c r="B89" s="18" t="s">
        <v>41</v>
      </c>
      <c r="C89" s="15" t="s">
        <v>0</v>
      </c>
      <c r="D89" s="16">
        <f>D90</f>
        <v>3154.7469999999998</v>
      </c>
      <c r="E89" s="16">
        <f t="shared" ref="E89:F89" si="52">E90</f>
        <v>0</v>
      </c>
      <c r="F89" s="16">
        <f t="shared" si="52"/>
        <v>3154.7469999999998</v>
      </c>
      <c r="G89" s="16">
        <f>G90</f>
        <v>3154.748</v>
      </c>
      <c r="H89" s="16">
        <f t="shared" ref="H89:I89" si="53">H90</f>
        <v>0</v>
      </c>
      <c r="I89" s="16">
        <f t="shared" si="53"/>
        <v>3154.748</v>
      </c>
      <c r="J89" s="16">
        <f>J90</f>
        <v>3154.748</v>
      </c>
      <c r="K89" s="16">
        <f t="shared" ref="K89:L89" si="54">K90</f>
        <v>0</v>
      </c>
      <c r="L89" s="16">
        <f t="shared" si="54"/>
        <v>3154.748</v>
      </c>
    </row>
    <row r="90" spans="1:12" s="6" customFormat="1" ht="25.5" x14ac:dyDescent="0.2">
      <c r="A90" s="12" t="s">
        <v>16</v>
      </c>
      <c r="B90" s="13" t="s">
        <v>41</v>
      </c>
      <c r="C90" s="13" t="s">
        <v>17</v>
      </c>
      <c r="D90" s="14">
        <v>3154.7469999999998</v>
      </c>
      <c r="E90" s="16">
        <v>0</v>
      </c>
      <c r="F90" s="26">
        <f>D90+E90</f>
        <v>3154.7469999999998</v>
      </c>
      <c r="G90" s="14">
        <v>3154.748</v>
      </c>
      <c r="H90" s="16">
        <v>0</v>
      </c>
      <c r="I90" s="26">
        <f>G90+H90</f>
        <v>3154.748</v>
      </c>
      <c r="J90" s="14">
        <v>3154.748</v>
      </c>
      <c r="K90" s="16">
        <v>0</v>
      </c>
      <c r="L90" s="26">
        <f>J90+K90</f>
        <v>3154.748</v>
      </c>
    </row>
    <row r="91" spans="1:12" s="6" customFormat="1" ht="13.5" x14ac:dyDescent="0.2">
      <c r="A91" s="17" t="s">
        <v>167</v>
      </c>
      <c r="B91" s="18" t="s">
        <v>179</v>
      </c>
      <c r="C91" s="18"/>
      <c r="D91" s="16">
        <f>D92</f>
        <v>5</v>
      </c>
      <c r="E91" s="16">
        <f t="shared" ref="E91:F91" si="55">E92</f>
        <v>0</v>
      </c>
      <c r="F91" s="16">
        <f t="shared" si="55"/>
        <v>5</v>
      </c>
      <c r="G91" s="16"/>
      <c r="H91" s="16"/>
      <c r="I91" s="26"/>
      <c r="J91" s="16"/>
      <c r="K91" s="16"/>
      <c r="L91" s="26"/>
    </row>
    <row r="92" spans="1:12" ht="25.5" x14ac:dyDescent="0.2">
      <c r="A92" s="12" t="s">
        <v>16</v>
      </c>
      <c r="B92" s="21" t="s">
        <v>179</v>
      </c>
      <c r="C92" s="13">
        <v>200</v>
      </c>
      <c r="D92" s="14">
        <v>5</v>
      </c>
      <c r="E92" s="16">
        <v>0</v>
      </c>
      <c r="F92" s="26">
        <f>D92+E92</f>
        <v>5</v>
      </c>
      <c r="G92" s="14"/>
      <c r="H92" s="16"/>
      <c r="I92" s="26"/>
      <c r="J92" s="14"/>
      <c r="K92" s="16"/>
      <c r="L92" s="26"/>
    </row>
    <row r="93" spans="1:12" ht="76.5" x14ac:dyDescent="0.2">
      <c r="A93" s="17" t="s">
        <v>168</v>
      </c>
      <c r="B93" s="18" t="s">
        <v>180</v>
      </c>
      <c r="C93" s="18"/>
      <c r="D93" s="16">
        <f>D94</f>
        <v>1374.4369999999999</v>
      </c>
      <c r="E93" s="16">
        <f>E94</f>
        <v>0</v>
      </c>
      <c r="F93" s="26">
        <f>F94</f>
        <v>1374.4369999999999</v>
      </c>
      <c r="G93" s="16"/>
      <c r="H93" s="16"/>
      <c r="I93" s="26"/>
      <c r="J93" s="16"/>
      <c r="K93" s="16"/>
      <c r="L93" s="26"/>
    </row>
    <row r="94" spans="1:12" ht="25.5" x14ac:dyDescent="0.2">
      <c r="A94" s="12" t="s">
        <v>16</v>
      </c>
      <c r="B94" s="21" t="s">
        <v>180</v>
      </c>
      <c r="C94" s="13">
        <v>200</v>
      </c>
      <c r="D94" s="14">
        <f>1374.437</f>
        <v>1374.4369999999999</v>
      </c>
      <c r="E94" s="16">
        <v>0</v>
      </c>
      <c r="F94" s="26">
        <f>E94+D94</f>
        <v>1374.4369999999999</v>
      </c>
      <c r="G94" s="14"/>
      <c r="H94" s="16"/>
      <c r="I94" s="26"/>
      <c r="J94" s="14"/>
      <c r="K94" s="16"/>
      <c r="L94" s="26"/>
    </row>
    <row r="95" spans="1:12" ht="15.75" x14ac:dyDescent="0.2">
      <c r="A95" s="23" t="s">
        <v>42</v>
      </c>
      <c r="B95" s="18" t="s">
        <v>43</v>
      </c>
      <c r="C95" s="15" t="s">
        <v>0</v>
      </c>
      <c r="D95" s="16">
        <f>D96</f>
        <v>5900</v>
      </c>
      <c r="E95" s="16">
        <f t="shared" ref="E95:F96" si="56">E96</f>
        <v>0</v>
      </c>
      <c r="F95" s="16">
        <f t="shared" si="56"/>
        <v>5900</v>
      </c>
      <c r="G95" s="16">
        <f>G96</f>
        <v>0</v>
      </c>
      <c r="H95" s="16">
        <f t="shared" ref="H95:I96" si="57">H96</f>
        <v>5900</v>
      </c>
      <c r="I95" s="16">
        <f t="shared" si="57"/>
        <v>5900</v>
      </c>
      <c r="J95" s="16">
        <f>J96</f>
        <v>0</v>
      </c>
      <c r="K95" s="16">
        <f t="shared" ref="K95:L96" si="58">K96</f>
        <v>0</v>
      </c>
      <c r="L95" s="16">
        <f t="shared" si="58"/>
        <v>0</v>
      </c>
    </row>
    <row r="96" spans="1:12" ht="15.75" x14ac:dyDescent="0.2">
      <c r="A96" s="17" t="s">
        <v>44</v>
      </c>
      <c r="B96" s="18" t="s">
        <v>45</v>
      </c>
      <c r="C96" s="15" t="s">
        <v>0</v>
      </c>
      <c r="D96" s="16">
        <f>D97</f>
        <v>5900</v>
      </c>
      <c r="E96" s="16">
        <f t="shared" si="56"/>
        <v>0</v>
      </c>
      <c r="F96" s="16">
        <f t="shared" si="56"/>
        <v>5900</v>
      </c>
      <c r="G96" s="16">
        <f>G97</f>
        <v>0</v>
      </c>
      <c r="H96" s="16">
        <f t="shared" si="57"/>
        <v>5900</v>
      </c>
      <c r="I96" s="16">
        <f t="shared" si="57"/>
        <v>5900</v>
      </c>
      <c r="J96" s="16">
        <f>J97</f>
        <v>0</v>
      </c>
      <c r="K96" s="16">
        <f t="shared" si="58"/>
        <v>0</v>
      </c>
      <c r="L96" s="16">
        <f t="shared" si="58"/>
        <v>0</v>
      </c>
    </row>
    <row r="97" spans="1:12" ht="25.5" x14ac:dyDescent="0.2">
      <c r="A97" s="12" t="s">
        <v>16</v>
      </c>
      <c r="B97" s="13" t="s">
        <v>45</v>
      </c>
      <c r="C97" s="13" t="s">
        <v>17</v>
      </c>
      <c r="D97" s="14">
        <v>5900</v>
      </c>
      <c r="E97" s="16">
        <v>0</v>
      </c>
      <c r="F97" s="26">
        <f>D97+E97</f>
        <v>5900</v>
      </c>
      <c r="G97" s="14">
        <v>0</v>
      </c>
      <c r="H97" s="16">
        <v>5900</v>
      </c>
      <c r="I97" s="26">
        <f>G97+H97</f>
        <v>5900</v>
      </c>
      <c r="J97" s="14">
        <v>0</v>
      </c>
      <c r="K97" s="16">
        <v>0</v>
      </c>
      <c r="L97" s="26">
        <f>J97+K97</f>
        <v>0</v>
      </c>
    </row>
    <row r="98" spans="1:12" ht="25.5" x14ac:dyDescent="0.2">
      <c r="A98" s="23" t="s">
        <v>46</v>
      </c>
      <c r="B98" s="18" t="s">
        <v>47</v>
      </c>
      <c r="C98" s="15" t="s">
        <v>0</v>
      </c>
      <c r="D98" s="16">
        <v>6460</v>
      </c>
      <c r="E98" s="16">
        <v>0</v>
      </c>
      <c r="F98" s="16">
        <f t="shared" ref="E98:F99" si="59">F99</f>
        <v>6460</v>
      </c>
      <c r="G98" s="16">
        <f>G99</f>
        <v>0</v>
      </c>
      <c r="H98" s="16">
        <f t="shared" ref="H98:I99" si="60">H99</f>
        <v>8300</v>
      </c>
      <c r="I98" s="16">
        <f t="shared" si="60"/>
        <v>8300</v>
      </c>
      <c r="J98" s="16">
        <f>J99</f>
        <v>0</v>
      </c>
      <c r="K98" s="16">
        <f t="shared" ref="K98:L99" si="61">K99</f>
        <v>0</v>
      </c>
      <c r="L98" s="16">
        <f t="shared" si="61"/>
        <v>0</v>
      </c>
    </row>
    <row r="99" spans="1:12" ht="25.5" x14ac:dyDescent="0.2">
      <c r="A99" s="17" t="s">
        <v>46</v>
      </c>
      <c r="B99" s="18" t="s">
        <v>48</v>
      </c>
      <c r="C99" s="15" t="s">
        <v>0</v>
      </c>
      <c r="D99" s="16">
        <f>D100</f>
        <v>6560</v>
      </c>
      <c r="E99" s="16">
        <f t="shared" si="59"/>
        <v>-100</v>
      </c>
      <c r="F99" s="16">
        <f t="shared" si="59"/>
        <v>6460</v>
      </c>
      <c r="G99" s="16">
        <f>G100</f>
        <v>0</v>
      </c>
      <c r="H99" s="16">
        <f t="shared" si="60"/>
        <v>8300</v>
      </c>
      <c r="I99" s="16">
        <f t="shared" si="60"/>
        <v>8300</v>
      </c>
      <c r="J99" s="16">
        <f>J100</f>
        <v>0</v>
      </c>
      <c r="K99" s="16">
        <f t="shared" si="61"/>
        <v>0</v>
      </c>
      <c r="L99" s="16">
        <f t="shared" si="61"/>
        <v>0</v>
      </c>
    </row>
    <row r="100" spans="1:12" ht="25.5" x14ac:dyDescent="0.2">
      <c r="A100" s="12" t="s">
        <v>16</v>
      </c>
      <c r="B100" s="13" t="s">
        <v>48</v>
      </c>
      <c r="C100" s="13" t="s">
        <v>17</v>
      </c>
      <c r="D100" s="14">
        <v>6560</v>
      </c>
      <c r="E100" s="16">
        <v>-100</v>
      </c>
      <c r="F100" s="26">
        <f>D100+E100</f>
        <v>6460</v>
      </c>
      <c r="G100" s="14">
        <v>0</v>
      </c>
      <c r="H100" s="16">
        <v>8300</v>
      </c>
      <c r="I100" s="26">
        <f>G100+H100</f>
        <v>8300</v>
      </c>
      <c r="J100" s="14">
        <v>0</v>
      </c>
      <c r="K100" s="16">
        <v>0</v>
      </c>
      <c r="L100" s="26">
        <f>J100+K100</f>
        <v>0</v>
      </c>
    </row>
    <row r="101" spans="1:12" ht="89.25" x14ac:dyDescent="0.2">
      <c r="A101" s="17" t="s">
        <v>169</v>
      </c>
      <c r="B101" s="18" t="s">
        <v>181</v>
      </c>
      <c r="C101" s="18"/>
      <c r="D101" s="16">
        <f>D102</f>
        <v>6473.95</v>
      </c>
      <c r="E101" s="16">
        <f>E102</f>
        <v>0</v>
      </c>
      <c r="F101" s="26">
        <f>F102</f>
        <v>6473.95</v>
      </c>
      <c r="G101" s="16"/>
      <c r="H101" s="16"/>
      <c r="I101" s="26"/>
      <c r="J101" s="16"/>
      <c r="K101" s="16"/>
      <c r="L101" s="26"/>
    </row>
    <row r="102" spans="1:12" ht="25.5" x14ac:dyDescent="0.2">
      <c r="A102" s="12" t="s">
        <v>16</v>
      </c>
      <c r="B102" s="21" t="s">
        <v>181</v>
      </c>
      <c r="C102" s="13">
        <v>200</v>
      </c>
      <c r="D102" s="14">
        <v>6473.95</v>
      </c>
      <c r="E102" s="16">
        <v>0</v>
      </c>
      <c r="F102" s="26">
        <f>E102+D102</f>
        <v>6473.95</v>
      </c>
      <c r="G102" s="14"/>
      <c r="H102" s="16"/>
      <c r="I102" s="26"/>
      <c r="J102" s="14"/>
      <c r="K102" s="16"/>
      <c r="L102" s="26"/>
    </row>
    <row r="103" spans="1:12" ht="76.5" hidden="1" x14ac:dyDescent="0.2">
      <c r="A103" s="17" t="s">
        <v>49</v>
      </c>
      <c r="B103" s="18" t="s">
        <v>50</v>
      </c>
      <c r="C103" s="15" t="s">
        <v>0</v>
      </c>
      <c r="D103" s="16">
        <f>D104</f>
        <v>0</v>
      </c>
      <c r="E103" s="16">
        <f t="shared" ref="E103:F103" si="62">E104</f>
        <v>0</v>
      </c>
      <c r="F103" s="16">
        <f t="shared" si="62"/>
        <v>0</v>
      </c>
      <c r="G103" s="16">
        <f>G104</f>
        <v>0</v>
      </c>
      <c r="H103" s="16">
        <f t="shared" ref="H103:I103" si="63">H104</f>
        <v>0</v>
      </c>
      <c r="I103" s="16">
        <f t="shared" si="63"/>
        <v>0</v>
      </c>
      <c r="J103" s="16">
        <f>J104</f>
        <v>0</v>
      </c>
      <c r="K103" s="16">
        <f t="shared" ref="K103:L103" si="64">K104</f>
        <v>0</v>
      </c>
      <c r="L103" s="16">
        <f t="shared" si="64"/>
        <v>0</v>
      </c>
    </row>
    <row r="104" spans="1:12" ht="25.5" hidden="1" x14ac:dyDescent="0.2">
      <c r="A104" s="12" t="s">
        <v>16</v>
      </c>
      <c r="B104" s="13" t="s">
        <v>50</v>
      </c>
      <c r="C104" s="13" t="s">
        <v>17</v>
      </c>
      <c r="D104" s="14">
        <v>0</v>
      </c>
      <c r="E104" s="16">
        <v>0</v>
      </c>
      <c r="F104" s="26">
        <f>D104+E104</f>
        <v>0</v>
      </c>
      <c r="G104" s="14">
        <v>0</v>
      </c>
      <c r="H104" s="16">
        <v>0</v>
      </c>
      <c r="I104" s="26">
        <f>G104+H104</f>
        <v>0</v>
      </c>
      <c r="J104" s="14">
        <v>0</v>
      </c>
      <c r="K104" s="16">
        <v>0</v>
      </c>
      <c r="L104" s="26">
        <f>J104+K104</f>
        <v>0</v>
      </c>
    </row>
    <row r="105" spans="1:12" ht="76.5" x14ac:dyDescent="0.2">
      <c r="A105" s="17" t="s">
        <v>136</v>
      </c>
      <c r="B105" s="18" t="s">
        <v>137</v>
      </c>
      <c r="C105" s="15" t="s">
        <v>0</v>
      </c>
      <c r="D105" s="16">
        <f>D106</f>
        <v>17434.653999999999</v>
      </c>
      <c r="E105" s="16">
        <f t="shared" ref="E105:F105" si="65">E106</f>
        <v>0</v>
      </c>
      <c r="F105" s="16">
        <f t="shared" si="65"/>
        <v>17434.653999999999</v>
      </c>
      <c r="G105" s="16">
        <f>G106</f>
        <v>0</v>
      </c>
      <c r="H105" s="16">
        <f t="shared" ref="H105:I105" si="66">H106</f>
        <v>0</v>
      </c>
      <c r="I105" s="16">
        <f t="shared" si="66"/>
        <v>0</v>
      </c>
      <c r="J105" s="16">
        <f>J106</f>
        <v>0</v>
      </c>
      <c r="K105" s="16">
        <f t="shared" ref="K105:L105" si="67">K106</f>
        <v>0</v>
      </c>
      <c r="L105" s="16">
        <f t="shared" si="67"/>
        <v>0</v>
      </c>
    </row>
    <row r="106" spans="1:12" ht="25.5" x14ac:dyDescent="0.2">
      <c r="A106" s="12" t="s">
        <v>16</v>
      </c>
      <c r="B106" s="13" t="s">
        <v>137</v>
      </c>
      <c r="C106" s="13" t="s">
        <v>17</v>
      </c>
      <c r="D106" s="14">
        <v>17434.653999999999</v>
      </c>
      <c r="E106" s="16">
        <v>0</v>
      </c>
      <c r="F106" s="26">
        <f>D106+E106</f>
        <v>17434.653999999999</v>
      </c>
      <c r="G106" s="14">
        <v>0</v>
      </c>
      <c r="H106" s="16">
        <v>0</v>
      </c>
      <c r="I106" s="26">
        <f>G106+H106</f>
        <v>0</v>
      </c>
      <c r="J106" s="14">
        <v>0</v>
      </c>
      <c r="K106" s="16">
        <v>0</v>
      </c>
      <c r="L106" s="26">
        <f>J106+K106</f>
        <v>0</v>
      </c>
    </row>
    <row r="107" spans="1:12" ht="25.5" x14ac:dyDescent="0.2">
      <c r="A107" s="23" t="s">
        <v>51</v>
      </c>
      <c r="B107" s="18" t="s">
        <v>52</v>
      </c>
      <c r="C107" s="15" t="s">
        <v>0</v>
      </c>
      <c r="D107" s="16">
        <f>D108+D114+D110+D112</f>
        <v>32367.539000000001</v>
      </c>
      <c r="E107" s="16">
        <f t="shared" ref="E107:F107" si="68">E108+E114+E110+E112</f>
        <v>0</v>
      </c>
      <c r="F107" s="16">
        <f t="shared" si="68"/>
        <v>32367.539000000001</v>
      </c>
      <c r="G107" s="16">
        <f t="shared" ref="G107:L107" si="69">G108+G114+G110</f>
        <v>25000</v>
      </c>
      <c r="H107" s="16">
        <f t="shared" si="69"/>
        <v>-16100</v>
      </c>
      <c r="I107" s="16">
        <f t="shared" si="69"/>
        <v>8900</v>
      </c>
      <c r="J107" s="16">
        <f t="shared" si="69"/>
        <v>20000</v>
      </c>
      <c r="K107" s="16">
        <f t="shared" si="69"/>
        <v>0</v>
      </c>
      <c r="L107" s="16">
        <f t="shared" si="69"/>
        <v>20000</v>
      </c>
    </row>
    <row r="108" spans="1:12" ht="38.25" x14ac:dyDescent="0.2">
      <c r="A108" s="17" t="s">
        <v>111</v>
      </c>
      <c r="B108" s="18" t="s">
        <v>112</v>
      </c>
      <c r="C108" s="18" t="s">
        <v>0</v>
      </c>
      <c r="D108" s="16">
        <f>D109</f>
        <v>667</v>
      </c>
      <c r="E108" s="16">
        <f t="shared" ref="E108:F110" si="70">E109</f>
        <v>0</v>
      </c>
      <c r="F108" s="16">
        <f t="shared" si="70"/>
        <v>667</v>
      </c>
      <c r="G108" s="16">
        <f>G109</f>
        <v>0</v>
      </c>
      <c r="H108" s="16">
        <f t="shared" ref="H108:I110" si="71">H109</f>
        <v>0</v>
      </c>
      <c r="I108" s="16">
        <f t="shared" si="71"/>
        <v>0</v>
      </c>
      <c r="J108" s="16">
        <f>J109</f>
        <v>0</v>
      </c>
      <c r="K108" s="16">
        <f t="shared" ref="K108:L110" si="72">K109</f>
        <v>0</v>
      </c>
      <c r="L108" s="16">
        <f t="shared" si="72"/>
        <v>0</v>
      </c>
    </row>
    <row r="109" spans="1:12" s="19" customFormat="1" ht="38.25" x14ac:dyDescent="0.2">
      <c r="A109" s="20" t="s">
        <v>53</v>
      </c>
      <c r="B109" s="21" t="s">
        <v>157</v>
      </c>
      <c r="C109" s="21" t="s">
        <v>54</v>
      </c>
      <c r="D109" s="14">
        <v>667</v>
      </c>
      <c r="E109" s="16">
        <v>0</v>
      </c>
      <c r="F109" s="26">
        <f>E109+D109</f>
        <v>667</v>
      </c>
      <c r="G109" s="14">
        <v>0</v>
      </c>
      <c r="H109" s="16">
        <v>0</v>
      </c>
      <c r="I109" s="26">
        <f>H109+G109</f>
        <v>0</v>
      </c>
      <c r="J109" s="14">
        <v>0</v>
      </c>
      <c r="K109" s="16">
        <v>0</v>
      </c>
      <c r="L109" s="26">
        <f>K109+J109</f>
        <v>0</v>
      </c>
    </row>
    <row r="110" spans="1:12" s="19" customFormat="1" ht="25.5" x14ac:dyDescent="0.2">
      <c r="A110" s="17" t="s">
        <v>156</v>
      </c>
      <c r="B110" s="18" t="s">
        <v>157</v>
      </c>
      <c r="C110" s="18" t="s">
        <v>0</v>
      </c>
      <c r="D110" s="16">
        <f>D111</f>
        <v>1157.489</v>
      </c>
      <c r="E110" s="16">
        <f t="shared" si="70"/>
        <v>0</v>
      </c>
      <c r="F110" s="16">
        <f t="shared" si="70"/>
        <v>1157.489</v>
      </c>
      <c r="G110" s="16">
        <f>G111</f>
        <v>0</v>
      </c>
      <c r="H110" s="16">
        <f t="shared" si="71"/>
        <v>0</v>
      </c>
      <c r="I110" s="16">
        <f t="shared" si="71"/>
        <v>0</v>
      </c>
      <c r="J110" s="16">
        <f>J111</f>
        <v>0</v>
      </c>
      <c r="K110" s="16">
        <f t="shared" si="72"/>
        <v>0</v>
      </c>
      <c r="L110" s="16">
        <f t="shared" si="72"/>
        <v>0</v>
      </c>
    </row>
    <row r="111" spans="1:12" ht="38.25" x14ac:dyDescent="0.2">
      <c r="A111" s="20" t="s">
        <v>53</v>
      </c>
      <c r="B111" s="21" t="s">
        <v>157</v>
      </c>
      <c r="C111" s="21" t="s">
        <v>54</v>
      </c>
      <c r="D111" s="14">
        <v>1157.489</v>
      </c>
      <c r="E111" s="16">
        <v>0</v>
      </c>
      <c r="F111" s="26">
        <f>E111+D111</f>
        <v>1157.489</v>
      </c>
      <c r="G111" s="14">
        <v>0</v>
      </c>
      <c r="H111" s="16">
        <v>0</v>
      </c>
      <c r="I111" s="26">
        <f>H111+G111</f>
        <v>0</v>
      </c>
      <c r="J111" s="14">
        <v>0</v>
      </c>
      <c r="K111" s="16">
        <v>0</v>
      </c>
      <c r="L111" s="26">
        <f>K111+J111</f>
        <v>0</v>
      </c>
    </row>
    <row r="112" spans="1:12" ht="38.25" x14ac:dyDescent="0.2">
      <c r="A112" s="17" t="s">
        <v>170</v>
      </c>
      <c r="B112" s="18" t="s">
        <v>182</v>
      </c>
      <c r="C112" s="18"/>
      <c r="D112" s="16">
        <f>D113</f>
        <v>150</v>
      </c>
      <c r="E112" s="16">
        <f t="shared" ref="E112:F112" si="73">E113</f>
        <v>0</v>
      </c>
      <c r="F112" s="16">
        <f t="shared" si="73"/>
        <v>150</v>
      </c>
      <c r="G112" s="16"/>
      <c r="H112" s="16"/>
      <c r="I112" s="26"/>
      <c r="J112" s="16"/>
      <c r="K112" s="16"/>
      <c r="L112" s="26"/>
    </row>
    <row r="113" spans="1:12" ht="38.25" x14ac:dyDescent="0.2">
      <c r="A113" s="12" t="s">
        <v>53</v>
      </c>
      <c r="B113" s="21" t="s">
        <v>182</v>
      </c>
      <c r="C113" s="21">
        <v>600</v>
      </c>
      <c r="D113" s="14">
        <v>150</v>
      </c>
      <c r="E113" s="16">
        <v>0</v>
      </c>
      <c r="F113" s="26">
        <f>E113+D113</f>
        <v>150</v>
      </c>
      <c r="G113" s="14"/>
      <c r="H113" s="16"/>
      <c r="I113" s="26"/>
      <c r="J113" s="14"/>
      <c r="K113" s="16"/>
      <c r="L113" s="26"/>
    </row>
    <row r="114" spans="1:12" ht="25.5" x14ac:dyDescent="0.2">
      <c r="A114" s="23" t="s">
        <v>55</v>
      </c>
      <c r="B114" s="18" t="s">
        <v>56</v>
      </c>
      <c r="C114" s="15" t="s">
        <v>0</v>
      </c>
      <c r="D114" s="16">
        <f>D115</f>
        <v>30393.05</v>
      </c>
      <c r="E114" s="16">
        <f t="shared" ref="E114:F115" si="74">E115</f>
        <v>0</v>
      </c>
      <c r="F114" s="16">
        <f t="shared" si="74"/>
        <v>30393.05</v>
      </c>
      <c r="G114" s="16">
        <f>G115</f>
        <v>25000</v>
      </c>
      <c r="H114" s="16">
        <f t="shared" ref="H114:I115" si="75">H115</f>
        <v>-16100</v>
      </c>
      <c r="I114" s="16">
        <f t="shared" si="75"/>
        <v>8900</v>
      </c>
      <c r="J114" s="16">
        <f>J115</f>
        <v>20000</v>
      </c>
      <c r="K114" s="16">
        <f t="shared" ref="K114:L115" si="76">K115</f>
        <v>0</v>
      </c>
      <c r="L114" s="16">
        <f t="shared" si="76"/>
        <v>20000</v>
      </c>
    </row>
    <row r="115" spans="1:12" ht="38.25" x14ac:dyDescent="0.2">
      <c r="A115" s="23" t="s">
        <v>57</v>
      </c>
      <c r="B115" s="18" t="s">
        <v>58</v>
      </c>
      <c r="C115" s="15" t="s">
        <v>0</v>
      </c>
      <c r="D115" s="16">
        <f>D116</f>
        <v>30393.05</v>
      </c>
      <c r="E115" s="16">
        <f t="shared" si="74"/>
        <v>0</v>
      </c>
      <c r="F115" s="16">
        <f t="shared" si="74"/>
        <v>30393.05</v>
      </c>
      <c r="G115" s="16">
        <f>G116</f>
        <v>25000</v>
      </c>
      <c r="H115" s="16">
        <f t="shared" si="75"/>
        <v>-16100</v>
      </c>
      <c r="I115" s="16">
        <f t="shared" si="75"/>
        <v>8900</v>
      </c>
      <c r="J115" s="16">
        <f>J116</f>
        <v>20000</v>
      </c>
      <c r="K115" s="16">
        <f t="shared" si="76"/>
        <v>0</v>
      </c>
      <c r="L115" s="16">
        <f t="shared" si="76"/>
        <v>20000</v>
      </c>
    </row>
    <row r="116" spans="1:12" ht="38.25" x14ac:dyDescent="0.2">
      <c r="A116" s="12" t="s">
        <v>53</v>
      </c>
      <c r="B116" s="13" t="s">
        <v>58</v>
      </c>
      <c r="C116" s="13" t="s">
        <v>54</v>
      </c>
      <c r="D116" s="14">
        <v>30393.05</v>
      </c>
      <c r="E116" s="16">
        <v>0</v>
      </c>
      <c r="F116" s="26">
        <f>E116+D116</f>
        <v>30393.05</v>
      </c>
      <c r="G116" s="14">
        <v>25000</v>
      </c>
      <c r="H116" s="16">
        <f>-14400-1700</f>
        <v>-16100</v>
      </c>
      <c r="I116" s="26">
        <f>H116+G116</f>
        <v>8900</v>
      </c>
      <c r="J116" s="14">
        <v>20000</v>
      </c>
      <c r="K116" s="16">
        <v>0</v>
      </c>
      <c r="L116" s="26">
        <f>K116+J116</f>
        <v>20000</v>
      </c>
    </row>
    <row r="117" spans="1:12" ht="38.25" x14ac:dyDescent="0.2">
      <c r="A117" s="23" t="s">
        <v>59</v>
      </c>
      <c r="B117" s="18" t="s">
        <v>60</v>
      </c>
      <c r="C117" s="15" t="s">
        <v>0</v>
      </c>
      <c r="D117" s="16">
        <f>D118+D123</f>
        <v>28513.589</v>
      </c>
      <c r="E117" s="16">
        <f t="shared" ref="E117:L117" si="77">E118+E123</f>
        <v>0</v>
      </c>
      <c r="F117" s="16">
        <f t="shared" si="77"/>
        <v>28513.589</v>
      </c>
      <c r="G117" s="16">
        <f t="shared" si="77"/>
        <v>5867.1239999999998</v>
      </c>
      <c r="H117" s="16">
        <f t="shared" si="77"/>
        <v>0</v>
      </c>
      <c r="I117" s="16">
        <f t="shared" si="77"/>
        <v>5867.1239999999998</v>
      </c>
      <c r="J117" s="16">
        <f t="shared" si="77"/>
        <v>6001.6350000000002</v>
      </c>
      <c r="K117" s="16">
        <f t="shared" si="77"/>
        <v>0</v>
      </c>
      <c r="L117" s="16">
        <f t="shared" si="77"/>
        <v>6001.6350000000002</v>
      </c>
    </row>
    <row r="118" spans="1:12" ht="25.5" hidden="1" x14ac:dyDescent="0.2">
      <c r="A118" s="23" t="s">
        <v>61</v>
      </c>
      <c r="B118" s="18" t="s">
        <v>62</v>
      </c>
      <c r="C118" s="15" t="s">
        <v>0</v>
      </c>
      <c r="D118" s="16">
        <f>D119+D121</f>
        <v>0</v>
      </c>
      <c r="E118" s="16">
        <f t="shared" ref="E118:L118" si="78">E119+E121</f>
        <v>0</v>
      </c>
      <c r="F118" s="16">
        <f t="shared" si="78"/>
        <v>0</v>
      </c>
      <c r="G118" s="16">
        <f t="shared" si="78"/>
        <v>0</v>
      </c>
      <c r="H118" s="16">
        <f t="shared" si="78"/>
        <v>0</v>
      </c>
      <c r="I118" s="16">
        <f t="shared" si="78"/>
        <v>0</v>
      </c>
      <c r="J118" s="16">
        <f t="shared" si="78"/>
        <v>0</v>
      </c>
      <c r="K118" s="16">
        <f t="shared" si="78"/>
        <v>0</v>
      </c>
      <c r="L118" s="16">
        <f t="shared" si="78"/>
        <v>0</v>
      </c>
    </row>
    <row r="119" spans="1:12" ht="15.75" hidden="1" x14ac:dyDescent="0.2">
      <c r="A119" s="23" t="s">
        <v>158</v>
      </c>
      <c r="B119" s="18" t="s">
        <v>159</v>
      </c>
      <c r="C119" s="15" t="s">
        <v>0</v>
      </c>
      <c r="D119" s="16">
        <f>D120</f>
        <v>0</v>
      </c>
      <c r="E119" s="16">
        <f t="shared" ref="E119:L119" si="79">E120</f>
        <v>0</v>
      </c>
      <c r="F119" s="16">
        <f t="shared" si="79"/>
        <v>0</v>
      </c>
      <c r="G119" s="16">
        <f t="shared" si="79"/>
        <v>0</v>
      </c>
      <c r="H119" s="16">
        <f t="shared" si="79"/>
        <v>0</v>
      </c>
      <c r="I119" s="16">
        <f t="shared" si="79"/>
        <v>0</v>
      </c>
      <c r="J119" s="16">
        <f t="shared" si="79"/>
        <v>0</v>
      </c>
      <c r="K119" s="16">
        <f t="shared" si="79"/>
        <v>0</v>
      </c>
      <c r="L119" s="16">
        <f t="shared" si="79"/>
        <v>0</v>
      </c>
    </row>
    <row r="120" spans="1:12" ht="25.5" hidden="1" x14ac:dyDescent="0.2">
      <c r="A120" s="20" t="s">
        <v>16</v>
      </c>
      <c r="B120" s="21" t="s">
        <v>160</v>
      </c>
      <c r="C120" s="27">
        <v>200</v>
      </c>
      <c r="D120" s="28">
        <v>0</v>
      </c>
      <c r="E120" s="28">
        <v>0</v>
      </c>
      <c r="F120" s="28">
        <f>E120+D120</f>
        <v>0</v>
      </c>
      <c r="G120" s="28">
        <v>0</v>
      </c>
      <c r="H120" s="28">
        <f>H123</f>
        <v>0</v>
      </c>
      <c r="I120" s="28">
        <v>0</v>
      </c>
      <c r="J120" s="28">
        <v>0</v>
      </c>
      <c r="K120" s="28">
        <f>K123</f>
        <v>0</v>
      </c>
      <c r="L120" s="28">
        <v>0</v>
      </c>
    </row>
    <row r="121" spans="1:12" s="19" customFormat="1" ht="38.25" hidden="1" x14ac:dyDescent="0.2">
      <c r="A121" s="17" t="s">
        <v>63</v>
      </c>
      <c r="B121" s="18" t="s">
        <v>64</v>
      </c>
      <c r="C121" s="15" t="s">
        <v>0</v>
      </c>
      <c r="D121" s="16">
        <f>D122</f>
        <v>0</v>
      </c>
      <c r="E121" s="16">
        <f t="shared" ref="E121:F121" si="80">E122</f>
        <v>0</v>
      </c>
      <c r="F121" s="16">
        <f t="shared" si="80"/>
        <v>0</v>
      </c>
      <c r="G121" s="16">
        <f>G122</f>
        <v>0</v>
      </c>
      <c r="H121" s="16">
        <v>0</v>
      </c>
      <c r="I121" s="26">
        <f>G121+H121</f>
        <v>0</v>
      </c>
      <c r="J121" s="16">
        <f>J122</f>
        <v>0</v>
      </c>
      <c r="K121" s="16">
        <v>0</v>
      </c>
      <c r="L121" s="26">
        <f>J121+K121</f>
        <v>0</v>
      </c>
    </row>
    <row r="122" spans="1:12" ht="25.5" hidden="1" x14ac:dyDescent="0.2">
      <c r="A122" s="12" t="s">
        <v>16</v>
      </c>
      <c r="B122" s="13" t="s">
        <v>64</v>
      </c>
      <c r="C122" s="13" t="s">
        <v>17</v>
      </c>
      <c r="D122" s="14">
        <v>0</v>
      </c>
      <c r="E122" s="16">
        <v>0</v>
      </c>
      <c r="F122" s="26">
        <f>D122+E122</f>
        <v>0</v>
      </c>
      <c r="G122" s="14">
        <v>0</v>
      </c>
      <c r="H122" s="16">
        <v>0</v>
      </c>
      <c r="I122" s="26">
        <f>G122+H122</f>
        <v>0</v>
      </c>
      <c r="J122" s="14">
        <v>0</v>
      </c>
      <c r="K122" s="16">
        <v>0</v>
      </c>
      <c r="L122" s="26">
        <f>J122+K122</f>
        <v>0</v>
      </c>
    </row>
    <row r="123" spans="1:12" s="19" customFormat="1" ht="25.5" x14ac:dyDescent="0.2">
      <c r="A123" s="23" t="s">
        <v>65</v>
      </c>
      <c r="B123" s="18" t="s">
        <v>66</v>
      </c>
      <c r="C123" s="15" t="s">
        <v>0</v>
      </c>
      <c r="D123" s="16">
        <f>D124+D126+D128</f>
        <v>28513.589</v>
      </c>
      <c r="E123" s="16">
        <f t="shared" ref="E123:F123" si="81">E124+E126+E128</f>
        <v>0</v>
      </c>
      <c r="F123" s="16">
        <f t="shared" si="81"/>
        <v>28513.589</v>
      </c>
      <c r="G123" s="16">
        <f>G124+G126</f>
        <v>5867.1239999999998</v>
      </c>
      <c r="H123" s="16">
        <f t="shared" ref="H123:I123" si="82">H124+H126</f>
        <v>0</v>
      </c>
      <c r="I123" s="16">
        <f t="shared" si="82"/>
        <v>5867.1239999999998</v>
      </c>
      <c r="J123" s="16">
        <f>J124+J126</f>
        <v>6001.6350000000002</v>
      </c>
      <c r="K123" s="16">
        <f t="shared" ref="K123:L123" si="83">K124+K126</f>
        <v>0</v>
      </c>
      <c r="L123" s="16">
        <f t="shared" si="83"/>
        <v>6001.6350000000002</v>
      </c>
    </row>
    <row r="124" spans="1:12" ht="38.25" x14ac:dyDescent="0.2">
      <c r="A124" s="17" t="s">
        <v>67</v>
      </c>
      <c r="B124" s="18" t="s">
        <v>68</v>
      </c>
      <c r="C124" s="15" t="s">
        <v>0</v>
      </c>
      <c r="D124" s="16">
        <f>D125</f>
        <v>8311.5689999999995</v>
      </c>
      <c r="E124" s="16">
        <f t="shared" ref="E124:F124" si="84">E125</f>
        <v>0</v>
      </c>
      <c r="F124" s="16">
        <f t="shared" si="84"/>
        <v>8311.5689999999995</v>
      </c>
      <c r="G124" s="16">
        <f>G125</f>
        <v>5867.1239999999998</v>
      </c>
      <c r="H124" s="16">
        <f t="shared" ref="H124:I124" si="85">H125</f>
        <v>0</v>
      </c>
      <c r="I124" s="16">
        <f t="shared" si="85"/>
        <v>5867.1239999999998</v>
      </c>
      <c r="J124" s="16">
        <f>J125</f>
        <v>6001.6350000000002</v>
      </c>
      <c r="K124" s="16">
        <f t="shared" ref="K124:L124" si="86">K125</f>
        <v>0</v>
      </c>
      <c r="L124" s="16">
        <f t="shared" si="86"/>
        <v>6001.6350000000002</v>
      </c>
    </row>
    <row r="125" spans="1:12" ht="25.5" x14ac:dyDescent="0.2">
      <c r="A125" s="12" t="s">
        <v>16</v>
      </c>
      <c r="B125" s="13" t="s">
        <v>68</v>
      </c>
      <c r="C125" s="13" t="s">
        <v>17</v>
      </c>
      <c r="D125" s="14">
        <v>8311.5689999999995</v>
      </c>
      <c r="E125" s="16">
        <v>0</v>
      </c>
      <c r="F125" s="26">
        <f>D125+E125</f>
        <v>8311.5689999999995</v>
      </c>
      <c r="G125" s="14">
        <v>5867.1239999999998</v>
      </c>
      <c r="H125" s="16">
        <v>0</v>
      </c>
      <c r="I125" s="26">
        <f>G125+H125</f>
        <v>5867.1239999999998</v>
      </c>
      <c r="J125" s="14">
        <v>6001.6350000000002</v>
      </c>
      <c r="K125" s="16">
        <v>0</v>
      </c>
      <c r="L125" s="26">
        <f>J125+K125</f>
        <v>6001.6350000000002</v>
      </c>
    </row>
    <row r="126" spans="1:12" ht="25.5" x14ac:dyDescent="0.2">
      <c r="A126" s="17" t="s">
        <v>69</v>
      </c>
      <c r="B126" s="18" t="s">
        <v>70</v>
      </c>
      <c r="C126" s="15" t="s">
        <v>0</v>
      </c>
      <c r="D126" s="16">
        <f>D127</f>
        <v>0</v>
      </c>
      <c r="E126" s="16">
        <f t="shared" ref="E126:F126" si="87">E127</f>
        <v>0</v>
      </c>
      <c r="F126" s="16">
        <f t="shared" si="87"/>
        <v>0</v>
      </c>
      <c r="G126" s="16">
        <f>G127</f>
        <v>0</v>
      </c>
      <c r="H126" s="16">
        <f t="shared" ref="H126:I126" si="88">H127</f>
        <v>0</v>
      </c>
      <c r="I126" s="16">
        <f t="shared" si="88"/>
        <v>0</v>
      </c>
      <c r="J126" s="16">
        <f>J127</f>
        <v>0</v>
      </c>
      <c r="K126" s="16">
        <f t="shared" ref="K126:L126" si="89">K127</f>
        <v>0</v>
      </c>
      <c r="L126" s="16">
        <f t="shared" si="89"/>
        <v>0</v>
      </c>
    </row>
    <row r="127" spans="1:12" ht="25.5" x14ac:dyDescent="0.2">
      <c r="A127" s="12" t="s">
        <v>16</v>
      </c>
      <c r="B127" s="13" t="s">
        <v>70</v>
      </c>
      <c r="C127" s="13" t="s">
        <v>17</v>
      </c>
      <c r="D127" s="14">
        <v>0</v>
      </c>
      <c r="E127" s="16">
        <v>0</v>
      </c>
      <c r="F127" s="26">
        <f>D127+E127</f>
        <v>0</v>
      </c>
      <c r="G127" s="14">
        <v>0</v>
      </c>
      <c r="H127" s="16">
        <v>0</v>
      </c>
      <c r="I127" s="26">
        <f>G127+H127</f>
        <v>0</v>
      </c>
      <c r="J127" s="14">
        <v>0</v>
      </c>
      <c r="K127" s="16">
        <v>0</v>
      </c>
      <c r="L127" s="26">
        <f>J127+K127</f>
        <v>0</v>
      </c>
    </row>
    <row r="128" spans="1:12" ht="25.5" x14ac:dyDescent="0.2">
      <c r="A128" s="17" t="s">
        <v>69</v>
      </c>
      <c r="B128" s="18" t="s">
        <v>138</v>
      </c>
      <c r="C128" s="15" t="s">
        <v>0</v>
      </c>
      <c r="D128" s="16">
        <f>D129</f>
        <v>20202.02</v>
      </c>
      <c r="E128" s="16">
        <f t="shared" ref="E128:F128" si="90">E129</f>
        <v>0</v>
      </c>
      <c r="F128" s="16">
        <f t="shared" si="90"/>
        <v>20202.02</v>
      </c>
      <c r="G128" s="16">
        <f>G129</f>
        <v>0</v>
      </c>
      <c r="H128" s="16">
        <f t="shared" ref="H128:I128" si="91">H129</f>
        <v>0</v>
      </c>
      <c r="I128" s="16">
        <f t="shared" si="91"/>
        <v>0</v>
      </c>
      <c r="J128" s="16">
        <f>J129</f>
        <v>0</v>
      </c>
      <c r="K128" s="16">
        <f t="shared" ref="K128:L128" si="92">K129</f>
        <v>0</v>
      </c>
      <c r="L128" s="16">
        <f t="shared" si="92"/>
        <v>0</v>
      </c>
    </row>
    <row r="129" spans="1:12" ht="25.5" x14ac:dyDescent="0.2">
      <c r="A129" s="12" t="s">
        <v>16</v>
      </c>
      <c r="B129" s="13" t="s">
        <v>138</v>
      </c>
      <c r="C129" s="13" t="s">
        <v>17</v>
      </c>
      <c r="D129" s="14">
        <v>20202.02</v>
      </c>
      <c r="E129" s="16">
        <v>0</v>
      </c>
      <c r="F129" s="26">
        <f>D129+E129</f>
        <v>20202.02</v>
      </c>
      <c r="G129" s="14">
        <v>0</v>
      </c>
      <c r="H129" s="16">
        <v>0</v>
      </c>
      <c r="I129" s="26">
        <f>G129+H129</f>
        <v>0</v>
      </c>
      <c r="J129" s="14">
        <v>0</v>
      </c>
      <c r="K129" s="16">
        <v>0</v>
      </c>
      <c r="L129" s="26">
        <f>J129+K129</f>
        <v>0</v>
      </c>
    </row>
    <row r="130" spans="1:12" ht="51" x14ac:dyDescent="0.2">
      <c r="A130" s="17" t="s">
        <v>120</v>
      </c>
      <c r="B130" s="18" t="s">
        <v>123</v>
      </c>
      <c r="C130" s="18"/>
      <c r="D130" s="16">
        <f>D131</f>
        <v>3000</v>
      </c>
      <c r="E130" s="16">
        <f t="shared" ref="E130:F131" si="93">E131</f>
        <v>0</v>
      </c>
      <c r="F130" s="26">
        <f t="shared" si="93"/>
        <v>3000</v>
      </c>
      <c r="G130" s="16">
        <f>G131</f>
        <v>0</v>
      </c>
      <c r="H130" s="16">
        <f t="shared" ref="H130:L131" si="94">H131</f>
        <v>0</v>
      </c>
      <c r="I130" s="26">
        <f t="shared" si="94"/>
        <v>0</v>
      </c>
      <c r="J130" s="16">
        <f>J131</f>
        <v>0</v>
      </c>
      <c r="K130" s="16">
        <f t="shared" si="94"/>
        <v>0</v>
      </c>
      <c r="L130" s="26">
        <f t="shared" si="94"/>
        <v>0</v>
      </c>
    </row>
    <row r="131" spans="1:12" ht="25.5" x14ac:dyDescent="0.2">
      <c r="A131" s="17" t="s">
        <v>121</v>
      </c>
      <c r="B131" s="18" t="s">
        <v>124</v>
      </c>
      <c r="C131" s="18"/>
      <c r="D131" s="16">
        <f>D132</f>
        <v>3000</v>
      </c>
      <c r="E131" s="16">
        <f t="shared" si="93"/>
        <v>0</v>
      </c>
      <c r="F131" s="26">
        <f t="shared" si="93"/>
        <v>3000</v>
      </c>
      <c r="G131" s="16">
        <f>G132</f>
        <v>0</v>
      </c>
      <c r="H131" s="16">
        <f t="shared" si="94"/>
        <v>0</v>
      </c>
      <c r="I131" s="26">
        <f t="shared" si="94"/>
        <v>0</v>
      </c>
      <c r="J131" s="16">
        <f>J132</f>
        <v>0</v>
      </c>
      <c r="K131" s="16">
        <f t="shared" si="94"/>
        <v>0</v>
      </c>
      <c r="L131" s="26">
        <f t="shared" si="94"/>
        <v>0</v>
      </c>
    </row>
    <row r="132" spans="1:12" ht="76.5" x14ac:dyDescent="0.2">
      <c r="A132" s="12" t="s">
        <v>122</v>
      </c>
      <c r="B132" s="21" t="s">
        <v>125</v>
      </c>
      <c r="C132" s="13"/>
      <c r="D132" s="14">
        <f>D133</f>
        <v>3000</v>
      </c>
      <c r="E132" s="16">
        <f>E133</f>
        <v>0</v>
      </c>
      <c r="F132" s="26">
        <f>E132+D132</f>
        <v>3000</v>
      </c>
      <c r="G132" s="14">
        <f>G133</f>
        <v>0</v>
      </c>
      <c r="H132" s="16">
        <f>H133</f>
        <v>0</v>
      </c>
      <c r="I132" s="26">
        <f>H132+G132</f>
        <v>0</v>
      </c>
      <c r="J132" s="14">
        <f>J133</f>
        <v>0</v>
      </c>
      <c r="K132" s="16">
        <f>K133</f>
        <v>0</v>
      </c>
      <c r="L132" s="26">
        <f>K132+J132</f>
        <v>0</v>
      </c>
    </row>
    <row r="133" spans="1:12" ht="13.5" x14ac:dyDescent="0.2">
      <c r="A133" s="12" t="s">
        <v>32</v>
      </c>
      <c r="B133" s="21" t="s">
        <v>125</v>
      </c>
      <c r="C133" s="13">
        <v>800</v>
      </c>
      <c r="D133" s="14">
        <v>3000</v>
      </c>
      <c r="E133" s="16">
        <v>0</v>
      </c>
      <c r="F133" s="26">
        <f>E133+D133</f>
        <v>3000</v>
      </c>
      <c r="G133" s="14">
        <v>0</v>
      </c>
      <c r="H133" s="16">
        <v>0</v>
      </c>
      <c r="I133" s="26">
        <f>H133+G133</f>
        <v>0</v>
      </c>
      <c r="J133" s="14">
        <v>0</v>
      </c>
      <c r="K133" s="16">
        <v>0</v>
      </c>
      <c r="L133" s="26">
        <f>K133+J133</f>
        <v>0</v>
      </c>
    </row>
    <row r="134" spans="1:12" ht="15.75" x14ac:dyDescent="0.2">
      <c r="A134" s="23" t="s">
        <v>71</v>
      </c>
      <c r="B134" s="18" t="s">
        <v>72</v>
      </c>
      <c r="C134" s="15" t="s">
        <v>0</v>
      </c>
      <c r="D134" s="16">
        <f>D135</f>
        <v>14072.882</v>
      </c>
      <c r="E134" s="16">
        <f t="shared" ref="E134:L134" si="95">E135</f>
        <v>-64.646999999999991</v>
      </c>
      <c r="F134" s="26">
        <f t="shared" si="95"/>
        <v>14008.235000000001</v>
      </c>
      <c r="G134" s="16">
        <f>G135</f>
        <v>11810.834000000003</v>
      </c>
      <c r="H134" s="16">
        <f t="shared" si="95"/>
        <v>0</v>
      </c>
      <c r="I134" s="26">
        <f t="shared" si="95"/>
        <v>11810.834000000003</v>
      </c>
      <c r="J134" s="16">
        <f>J135</f>
        <v>12673.075000000001</v>
      </c>
      <c r="K134" s="16">
        <f t="shared" si="95"/>
        <v>0</v>
      </c>
      <c r="L134" s="26">
        <f t="shared" si="95"/>
        <v>12673.075000000001</v>
      </c>
    </row>
    <row r="135" spans="1:12" ht="15.75" x14ac:dyDescent="0.2">
      <c r="A135" s="23" t="s">
        <v>73</v>
      </c>
      <c r="B135" s="18" t="s">
        <v>74</v>
      </c>
      <c r="C135" s="15" t="s">
        <v>0</v>
      </c>
      <c r="D135" s="16">
        <f>D136+D138+D140+D142+D146+D149+D153+D155+D159+D144</f>
        <v>14072.882</v>
      </c>
      <c r="E135" s="16">
        <f>E136+E138+E140+E142+E144+E146+E149+E153+E155+E159</f>
        <v>-64.646999999999991</v>
      </c>
      <c r="F135" s="26">
        <f t="shared" ref="F135" si="96">F136+F138+F140+F142+F144+F146+F149+F153+F155+F159</f>
        <v>14008.235000000001</v>
      </c>
      <c r="G135" s="16">
        <f>G136+G138+G140+G142+G146+G149+G153+G155+G159+G144</f>
        <v>11810.834000000003</v>
      </c>
      <c r="H135" s="16">
        <f t="shared" ref="H135:I135" si="97">H136+H138+H140+H142+H144+H146+H149+H153+H155+H159</f>
        <v>0</v>
      </c>
      <c r="I135" s="26">
        <f t="shared" si="97"/>
        <v>11810.834000000003</v>
      </c>
      <c r="J135" s="16">
        <f>J136+J138+J140+J142+J146+J149+J153+J155+J159+J144</f>
        <v>12673.075000000001</v>
      </c>
      <c r="K135" s="16">
        <f t="shared" ref="K135:L135" si="98">K136+K138+K140+K142+K144+K146+K149+K153+K155+K159</f>
        <v>0</v>
      </c>
      <c r="L135" s="26">
        <f t="shared" si="98"/>
        <v>12673.075000000001</v>
      </c>
    </row>
    <row r="136" spans="1:12" ht="38.25" x14ac:dyDescent="0.2">
      <c r="A136" s="17" t="s">
        <v>75</v>
      </c>
      <c r="B136" s="18" t="s">
        <v>76</v>
      </c>
      <c r="C136" s="15" t="s">
        <v>0</v>
      </c>
      <c r="D136" s="16">
        <f>D137</f>
        <v>1064.53</v>
      </c>
      <c r="E136" s="16">
        <f t="shared" ref="E136:F136" si="99">E137</f>
        <v>0</v>
      </c>
      <c r="F136" s="16">
        <f t="shared" si="99"/>
        <v>1064.53</v>
      </c>
      <c r="G136" s="16">
        <v>1141.6510000000001</v>
      </c>
      <c r="H136" s="16">
        <v>0</v>
      </c>
      <c r="I136" s="26">
        <f t="shared" ref="I136:I141" si="100">G136+H136</f>
        <v>1141.6510000000001</v>
      </c>
      <c r="J136" s="16">
        <v>1141.6510000000001</v>
      </c>
      <c r="K136" s="16">
        <v>0</v>
      </c>
      <c r="L136" s="26">
        <f t="shared" ref="L136:L141" si="101">J136+K136</f>
        <v>1141.6510000000001</v>
      </c>
    </row>
    <row r="137" spans="1:12" ht="63.75" x14ac:dyDescent="0.2">
      <c r="A137" s="12" t="s">
        <v>77</v>
      </c>
      <c r="B137" s="13" t="s">
        <v>76</v>
      </c>
      <c r="C137" s="13" t="s">
        <v>78</v>
      </c>
      <c r="D137" s="14">
        <v>1064.53</v>
      </c>
      <c r="E137" s="16">
        <v>0</v>
      </c>
      <c r="F137" s="26">
        <f>D137+E137</f>
        <v>1064.53</v>
      </c>
      <c r="G137" s="14">
        <v>1141.6510000000001</v>
      </c>
      <c r="H137" s="16">
        <v>0</v>
      </c>
      <c r="I137" s="26">
        <f t="shared" si="100"/>
        <v>1141.6510000000001</v>
      </c>
      <c r="J137" s="14">
        <v>1141.6510000000001</v>
      </c>
      <c r="K137" s="16">
        <v>0</v>
      </c>
      <c r="L137" s="26">
        <f t="shared" si="101"/>
        <v>1141.6510000000001</v>
      </c>
    </row>
    <row r="138" spans="1:12" ht="38.25" x14ac:dyDescent="0.2">
      <c r="A138" s="17" t="s">
        <v>79</v>
      </c>
      <c r="B138" s="18" t="s">
        <v>80</v>
      </c>
      <c r="C138" s="15" t="s">
        <v>0</v>
      </c>
      <c r="D138" s="16">
        <v>25.114000000000001</v>
      </c>
      <c r="E138" s="16">
        <v>0</v>
      </c>
      <c r="F138" s="26">
        <f>D138+E138</f>
        <v>25.114000000000001</v>
      </c>
      <c r="G138" s="16">
        <v>25.114000000000001</v>
      </c>
      <c r="H138" s="16">
        <v>0</v>
      </c>
      <c r="I138" s="26">
        <f t="shared" si="100"/>
        <v>25.114000000000001</v>
      </c>
      <c r="J138" s="16">
        <v>25.114000000000001</v>
      </c>
      <c r="K138" s="16">
        <v>0</v>
      </c>
      <c r="L138" s="26">
        <f t="shared" si="101"/>
        <v>25.114000000000001</v>
      </c>
    </row>
    <row r="139" spans="1:12" ht="13.5" x14ac:dyDescent="0.2">
      <c r="A139" s="12" t="s">
        <v>81</v>
      </c>
      <c r="B139" s="13" t="s">
        <v>80</v>
      </c>
      <c r="C139" s="13" t="s">
        <v>82</v>
      </c>
      <c r="D139" s="14">
        <v>25.114000000000001</v>
      </c>
      <c r="E139" s="16">
        <v>0</v>
      </c>
      <c r="F139" s="26">
        <f>D139+E139</f>
        <v>25.114000000000001</v>
      </c>
      <c r="G139" s="14">
        <v>25.114000000000001</v>
      </c>
      <c r="H139" s="16">
        <v>0</v>
      </c>
      <c r="I139" s="26">
        <f t="shared" si="100"/>
        <v>25.114000000000001</v>
      </c>
      <c r="J139" s="14">
        <v>25.114000000000001</v>
      </c>
      <c r="K139" s="16">
        <v>0</v>
      </c>
      <c r="L139" s="26">
        <f t="shared" si="101"/>
        <v>25.114000000000001</v>
      </c>
    </row>
    <row r="140" spans="1:12" ht="38.25" x14ac:dyDescent="0.2">
      <c r="A140" s="17" t="s">
        <v>79</v>
      </c>
      <c r="B140" s="18" t="s">
        <v>117</v>
      </c>
      <c r="C140" s="15" t="s">
        <v>0</v>
      </c>
      <c r="D140" s="16">
        <f>D141</f>
        <v>0.93300000000000005</v>
      </c>
      <c r="E140" s="16">
        <f>E141</f>
        <v>0</v>
      </c>
      <c r="F140" s="26">
        <f>D140+E140</f>
        <v>0.93300000000000005</v>
      </c>
      <c r="G140" s="16">
        <f>G141</f>
        <v>0</v>
      </c>
      <c r="H140" s="16">
        <f>H141</f>
        <v>0</v>
      </c>
      <c r="I140" s="26">
        <f t="shared" si="100"/>
        <v>0</v>
      </c>
      <c r="J140" s="16">
        <f>J141</f>
        <v>0</v>
      </c>
      <c r="K140" s="16">
        <f>K141</f>
        <v>0</v>
      </c>
      <c r="L140" s="26">
        <f t="shared" si="101"/>
        <v>0</v>
      </c>
    </row>
    <row r="141" spans="1:12" ht="13.5" x14ac:dyDescent="0.2">
      <c r="A141" s="12" t="s">
        <v>81</v>
      </c>
      <c r="B141" s="21" t="s">
        <v>117</v>
      </c>
      <c r="C141" s="13" t="s">
        <v>82</v>
      </c>
      <c r="D141" s="14">
        <v>0.93300000000000005</v>
      </c>
      <c r="E141" s="16">
        <v>0</v>
      </c>
      <c r="F141" s="26">
        <f>D141+E141</f>
        <v>0.93300000000000005</v>
      </c>
      <c r="G141" s="14">
        <v>0</v>
      </c>
      <c r="H141" s="16">
        <v>0</v>
      </c>
      <c r="I141" s="26">
        <f t="shared" si="100"/>
        <v>0</v>
      </c>
      <c r="J141" s="14">
        <v>0</v>
      </c>
      <c r="K141" s="16">
        <v>0</v>
      </c>
      <c r="L141" s="26">
        <f t="shared" si="101"/>
        <v>0</v>
      </c>
    </row>
    <row r="142" spans="1:12" ht="25.5" x14ac:dyDescent="0.2">
      <c r="A142" s="17" t="s">
        <v>115</v>
      </c>
      <c r="B142" s="18" t="s">
        <v>118</v>
      </c>
      <c r="C142" s="18"/>
      <c r="D142" s="16">
        <f>D143</f>
        <v>110</v>
      </c>
      <c r="E142" s="16">
        <f>E143</f>
        <v>0</v>
      </c>
      <c r="F142" s="26">
        <f>E142+D142</f>
        <v>110</v>
      </c>
      <c r="G142" s="16">
        <f>G143</f>
        <v>0</v>
      </c>
      <c r="H142" s="16">
        <f>H143</f>
        <v>0</v>
      </c>
      <c r="I142" s="26">
        <f>H142+G142</f>
        <v>0</v>
      </c>
      <c r="J142" s="16">
        <f>J143</f>
        <v>0</v>
      </c>
      <c r="K142" s="16">
        <f>K143</f>
        <v>0</v>
      </c>
      <c r="L142" s="26">
        <f>K142+J142</f>
        <v>0</v>
      </c>
    </row>
    <row r="143" spans="1:12" ht="13.5" x14ac:dyDescent="0.2">
      <c r="A143" s="12" t="s">
        <v>32</v>
      </c>
      <c r="B143" s="21" t="s">
        <v>118</v>
      </c>
      <c r="C143" s="13">
        <v>200</v>
      </c>
      <c r="D143" s="14">
        <v>110</v>
      </c>
      <c r="E143" s="16">
        <v>0</v>
      </c>
      <c r="F143" s="26">
        <f>E143+D143</f>
        <v>110</v>
      </c>
      <c r="G143" s="14">
        <v>0</v>
      </c>
      <c r="H143" s="16">
        <v>0</v>
      </c>
      <c r="I143" s="26">
        <f>H143+G143</f>
        <v>0</v>
      </c>
      <c r="J143" s="14">
        <v>0</v>
      </c>
      <c r="K143" s="16">
        <v>0</v>
      </c>
      <c r="L143" s="26">
        <f>K143+J143</f>
        <v>0</v>
      </c>
    </row>
    <row r="144" spans="1:12" ht="13.5" x14ac:dyDescent="0.2">
      <c r="A144" s="17" t="s">
        <v>116</v>
      </c>
      <c r="B144" s="18" t="s">
        <v>119</v>
      </c>
      <c r="C144" s="18"/>
      <c r="D144" s="16">
        <f>D145</f>
        <v>520</v>
      </c>
      <c r="E144" s="16">
        <f>E145</f>
        <v>-0.34699999999999998</v>
      </c>
      <c r="F144" s="26">
        <f>E144+D144</f>
        <v>519.65300000000002</v>
      </c>
      <c r="G144" s="16">
        <f>G145</f>
        <v>0</v>
      </c>
      <c r="H144" s="16">
        <f>H145</f>
        <v>0</v>
      </c>
      <c r="I144" s="26">
        <f>H144+G144</f>
        <v>0</v>
      </c>
      <c r="J144" s="16">
        <f>J145</f>
        <v>0</v>
      </c>
      <c r="K144" s="16">
        <f>K145</f>
        <v>0</v>
      </c>
      <c r="L144" s="26">
        <f>K144+J144</f>
        <v>0</v>
      </c>
    </row>
    <row r="145" spans="1:12" ht="13.5" x14ac:dyDescent="0.2">
      <c r="A145" s="12" t="s">
        <v>32</v>
      </c>
      <c r="B145" s="21" t="s">
        <v>119</v>
      </c>
      <c r="C145" s="13">
        <v>800</v>
      </c>
      <c r="D145" s="14">
        <v>520</v>
      </c>
      <c r="E145" s="16">
        <v>-0.34699999999999998</v>
      </c>
      <c r="F145" s="26">
        <f>E145+D145</f>
        <v>519.65300000000002</v>
      </c>
      <c r="G145" s="14">
        <v>0</v>
      </c>
      <c r="H145" s="16">
        <v>0</v>
      </c>
      <c r="I145" s="26">
        <f>H145+G145</f>
        <v>0</v>
      </c>
      <c r="J145" s="14">
        <v>0</v>
      </c>
      <c r="K145" s="16">
        <v>0</v>
      </c>
      <c r="L145" s="26">
        <f>K145+J145</f>
        <v>0</v>
      </c>
    </row>
    <row r="146" spans="1:12" ht="89.25" x14ac:dyDescent="0.2">
      <c r="A146" s="17" t="s">
        <v>83</v>
      </c>
      <c r="B146" s="18" t="s">
        <v>84</v>
      </c>
      <c r="C146" s="15" t="s">
        <v>0</v>
      </c>
      <c r="D146" s="16">
        <v>19.501999999999999</v>
      </c>
      <c r="E146" s="16">
        <v>0</v>
      </c>
      <c r="F146" s="26">
        <f t="shared" ref="F146:F154" si="102">D146+E146</f>
        <v>19.501999999999999</v>
      </c>
      <c r="G146" s="16">
        <f>G147+G148</f>
        <v>19.942999999999998</v>
      </c>
      <c r="H146" s="16">
        <f t="shared" ref="H146:I146" si="103">H147+H148</f>
        <v>0</v>
      </c>
      <c r="I146" s="16">
        <f t="shared" si="103"/>
        <v>19.942999999999998</v>
      </c>
      <c r="J146" s="16">
        <f>J147+J148</f>
        <v>20.484000000000002</v>
      </c>
      <c r="K146" s="16">
        <f t="shared" ref="K146:L146" si="104">K147+K148</f>
        <v>0</v>
      </c>
      <c r="L146" s="16">
        <f t="shared" si="104"/>
        <v>20.484000000000002</v>
      </c>
    </row>
    <row r="147" spans="1:12" ht="63.75" x14ac:dyDescent="0.2">
      <c r="A147" s="12" t="s">
        <v>77</v>
      </c>
      <c r="B147" s="13" t="s">
        <v>84</v>
      </c>
      <c r="C147" s="13" t="s">
        <v>78</v>
      </c>
      <c r="D147" s="14">
        <v>15.821</v>
      </c>
      <c r="E147" s="16">
        <v>0</v>
      </c>
      <c r="F147" s="26">
        <f t="shared" si="102"/>
        <v>15.821</v>
      </c>
      <c r="G147" s="14">
        <v>15.821</v>
      </c>
      <c r="H147" s="16">
        <v>0</v>
      </c>
      <c r="I147" s="26">
        <f t="shared" ref="I147:I154" si="105">G147+H147</f>
        <v>15.821</v>
      </c>
      <c r="J147" s="14">
        <v>15.821</v>
      </c>
      <c r="K147" s="16">
        <v>0</v>
      </c>
      <c r="L147" s="26">
        <f t="shared" ref="L147:L154" si="106">J147+K147</f>
        <v>15.821</v>
      </c>
    </row>
    <row r="148" spans="1:12" ht="25.5" x14ac:dyDescent="0.2">
      <c r="A148" s="12" t="s">
        <v>16</v>
      </c>
      <c r="B148" s="13" t="s">
        <v>84</v>
      </c>
      <c r="C148" s="13" t="s">
        <v>17</v>
      </c>
      <c r="D148" s="14">
        <v>3.681</v>
      </c>
      <c r="E148" s="16">
        <v>0</v>
      </c>
      <c r="F148" s="26">
        <f t="shared" si="102"/>
        <v>3.681</v>
      </c>
      <c r="G148" s="14">
        <v>4.1219999999999999</v>
      </c>
      <c r="H148" s="16">
        <v>0</v>
      </c>
      <c r="I148" s="26">
        <f t="shared" si="105"/>
        <v>4.1219999999999999</v>
      </c>
      <c r="J148" s="14">
        <v>4.6630000000000003</v>
      </c>
      <c r="K148" s="16">
        <v>0</v>
      </c>
      <c r="L148" s="26">
        <f t="shared" si="106"/>
        <v>4.6630000000000003</v>
      </c>
    </row>
    <row r="149" spans="1:12" ht="89.25" x14ac:dyDescent="0.2">
      <c r="A149" s="17" t="s">
        <v>85</v>
      </c>
      <c r="B149" s="18" t="s">
        <v>86</v>
      </c>
      <c r="C149" s="15" t="s">
        <v>0</v>
      </c>
      <c r="D149" s="16">
        <f>D150+D151+D152</f>
        <v>9857.4560000000001</v>
      </c>
      <c r="E149" s="16">
        <f>E150+E151+E152</f>
        <v>4</v>
      </c>
      <c r="F149" s="26">
        <f t="shared" si="102"/>
        <v>9861.4560000000001</v>
      </c>
      <c r="G149" s="16">
        <f>G150+G151+G152</f>
        <v>8944.2100000000009</v>
      </c>
      <c r="H149" s="16">
        <f>H151</f>
        <v>0</v>
      </c>
      <c r="I149" s="26">
        <f t="shared" si="105"/>
        <v>8944.2100000000009</v>
      </c>
      <c r="J149" s="16">
        <f>J150+J151+J152</f>
        <v>8944.2100000000009</v>
      </c>
      <c r="K149" s="16">
        <f>K151</f>
        <v>0</v>
      </c>
      <c r="L149" s="26">
        <f t="shared" si="106"/>
        <v>8944.2100000000009</v>
      </c>
    </row>
    <row r="150" spans="1:12" ht="63.75" x14ac:dyDescent="0.2">
      <c r="A150" s="12" t="s">
        <v>77</v>
      </c>
      <c r="B150" s="13" t="s">
        <v>86</v>
      </c>
      <c r="C150" s="13" t="s">
        <v>78</v>
      </c>
      <c r="D150" s="14">
        <v>8871.2559999999994</v>
      </c>
      <c r="E150" s="16">
        <v>0</v>
      </c>
      <c r="F150" s="26">
        <f t="shared" si="102"/>
        <v>8871.2559999999994</v>
      </c>
      <c r="G150" s="14">
        <v>8759.01</v>
      </c>
      <c r="H150" s="16">
        <v>0</v>
      </c>
      <c r="I150" s="26">
        <f t="shared" si="105"/>
        <v>8759.01</v>
      </c>
      <c r="J150" s="14">
        <v>8759.01</v>
      </c>
      <c r="K150" s="16">
        <v>0</v>
      </c>
      <c r="L150" s="26">
        <f t="shared" si="106"/>
        <v>8759.01</v>
      </c>
    </row>
    <row r="151" spans="1:12" ht="25.5" x14ac:dyDescent="0.2">
      <c r="A151" s="12" t="s">
        <v>16</v>
      </c>
      <c r="B151" s="13" t="s">
        <v>86</v>
      </c>
      <c r="C151" s="13" t="s">
        <v>17</v>
      </c>
      <c r="D151" s="14">
        <v>971</v>
      </c>
      <c r="E151" s="16">
        <f>4</f>
        <v>4</v>
      </c>
      <c r="F151" s="26">
        <f t="shared" si="102"/>
        <v>975</v>
      </c>
      <c r="G151" s="14">
        <v>170</v>
      </c>
      <c r="H151" s="16">
        <v>0</v>
      </c>
      <c r="I151" s="26">
        <f t="shared" si="105"/>
        <v>170</v>
      </c>
      <c r="J151" s="14">
        <v>170</v>
      </c>
      <c r="K151" s="16">
        <v>0</v>
      </c>
      <c r="L151" s="26">
        <f t="shared" si="106"/>
        <v>170</v>
      </c>
    </row>
    <row r="152" spans="1:12" ht="13.5" x14ac:dyDescent="0.2">
      <c r="A152" s="12" t="s">
        <v>32</v>
      </c>
      <c r="B152" s="13" t="s">
        <v>86</v>
      </c>
      <c r="C152" s="13" t="s">
        <v>33</v>
      </c>
      <c r="D152" s="14">
        <v>15.2</v>
      </c>
      <c r="E152" s="16">
        <v>0</v>
      </c>
      <c r="F152" s="26">
        <f t="shared" si="102"/>
        <v>15.2</v>
      </c>
      <c r="G152" s="14">
        <v>15.2</v>
      </c>
      <c r="H152" s="16">
        <v>0</v>
      </c>
      <c r="I152" s="26">
        <f t="shared" si="105"/>
        <v>15.2</v>
      </c>
      <c r="J152" s="14">
        <v>15.2</v>
      </c>
      <c r="K152" s="16">
        <v>0</v>
      </c>
      <c r="L152" s="26">
        <f t="shared" si="106"/>
        <v>15.2</v>
      </c>
    </row>
    <row r="153" spans="1:12" ht="38.25" x14ac:dyDescent="0.2">
      <c r="A153" s="17" t="s">
        <v>87</v>
      </c>
      <c r="B153" s="18" t="s">
        <v>88</v>
      </c>
      <c r="C153" s="15" t="s">
        <v>0</v>
      </c>
      <c r="D153" s="16">
        <f>D154</f>
        <v>100</v>
      </c>
      <c r="E153" s="16">
        <v>0</v>
      </c>
      <c r="F153" s="26">
        <f t="shared" si="102"/>
        <v>100</v>
      </c>
      <c r="G153" s="16">
        <f>G154</f>
        <v>100</v>
      </c>
      <c r="H153" s="16">
        <v>0</v>
      </c>
      <c r="I153" s="26">
        <f t="shared" si="105"/>
        <v>100</v>
      </c>
      <c r="J153" s="16">
        <f>J154</f>
        <v>100</v>
      </c>
      <c r="K153" s="16">
        <v>0</v>
      </c>
      <c r="L153" s="26">
        <f t="shared" si="106"/>
        <v>100</v>
      </c>
    </row>
    <row r="154" spans="1:12" ht="13.5" x14ac:dyDescent="0.2">
      <c r="A154" s="12" t="s">
        <v>32</v>
      </c>
      <c r="B154" s="13" t="s">
        <v>88</v>
      </c>
      <c r="C154" s="13" t="s">
        <v>33</v>
      </c>
      <c r="D154" s="14">
        <v>100</v>
      </c>
      <c r="E154" s="16">
        <v>0</v>
      </c>
      <c r="F154" s="26">
        <f t="shared" si="102"/>
        <v>100</v>
      </c>
      <c r="G154" s="14">
        <v>100</v>
      </c>
      <c r="H154" s="16">
        <v>0</v>
      </c>
      <c r="I154" s="26">
        <f t="shared" si="105"/>
        <v>100</v>
      </c>
      <c r="J154" s="14">
        <v>100</v>
      </c>
      <c r="K154" s="16">
        <v>0</v>
      </c>
      <c r="L154" s="26">
        <f t="shared" si="106"/>
        <v>100</v>
      </c>
    </row>
    <row r="155" spans="1:12" ht="15.75" x14ac:dyDescent="0.2">
      <c r="A155" s="17" t="s">
        <v>89</v>
      </c>
      <c r="B155" s="18" t="s">
        <v>90</v>
      </c>
      <c r="C155" s="15" t="s">
        <v>0</v>
      </c>
      <c r="D155" s="16">
        <f>D156+D157+D158</f>
        <v>2375.3470000000002</v>
      </c>
      <c r="E155" s="16">
        <f t="shared" ref="E155:F155" si="107">E156+E157+E158</f>
        <v>-68.3</v>
      </c>
      <c r="F155" s="16">
        <f t="shared" si="107"/>
        <v>2307.047</v>
      </c>
      <c r="G155" s="16">
        <f>G156+G157+G158</f>
        <v>511.21600000000001</v>
      </c>
      <c r="H155" s="16">
        <f t="shared" ref="H155:I155" si="108">H156+H157+H158</f>
        <v>0</v>
      </c>
      <c r="I155" s="16">
        <f t="shared" si="108"/>
        <v>511.21600000000001</v>
      </c>
      <c r="J155" s="16">
        <f>J156+J157+J158</f>
        <v>511.21600000000001</v>
      </c>
      <c r="K155" s="16">
        <f t="shared" ref="K155:L155" si="109">K156+K157+K158</f>
        <v>0</v>
      </c>
      <c r="L155" s="16">
        <f t="shared" si="109"/>
        <v>511.21600000000001</v>
      </c>
    </row>
    <row r="156" spans="1:12" ht="25.5" x14ac:dyDescent="0.2">
      <c r="A156" s="12" t="s">
        <v>16</v>
      </c>
      <c r="B156" s="13" t="s">
        <v>90</v>
      </c>
      <c r="C156" s="13" t="s">
        <v>17</v>
      </c>
      <c r="D156" s="14">
        <v>485.45600000000002</v>
      </c>
      <c r="E156" s="16">
        <v>-68.3</v>
      </c>
      <c r="F156" s="26">
        <f>D156+E156</f>
        <v>417.15600000000001</v>
      </c>
      <c r="G156" s="14">
        <v>50</v>
      </c>
      <c r="H156" s="16">
        <v>0</v>
      </c>
      <c r="I156" s="26">
        <f>G156+H156</f>
        <v>50</v>
      </c>
      <c r="J156" s="14">
        <v>50</v>
      </c>
      <c r="K156" s="16">
        <v>0</v>
      </c>
      <c r="L156" s="26">
        <f>J156+K156</f>
        <v>50</v>
      </c>
    </row>
    <row r="157" spans="1:12" ht="25.5" x14ac:dyDescent="0.2">
      <c r="A157" s="12" t="s">
        <v>91</v>
      </c>
      <c r="B157" s="13" t="s">
        <v>90</v>
      </c>
      <c r="C157" s="13" t="s">
        <v>92</v>
      </c>
      <c r="D157" s="14">
        <v>438.48</v>
      </c>
      <c r="E157" s="16">
        <v>0</v>
      </c>
      <c r="F157" s="26">
        <f>D157+E157</f>
        <v>438.48</v>
      </c>
      <c r="G157" s="14">
        <v>435.21600000000001</v>
      </c>
      <c r="H157" s="16">
        <v>0</v>
      </c>
      <c r="I157" s="26">
        <f>G157+H157</f>
        <v>435.21600000000001</v>
      </c>
      <c r="J157" s="14">
        <v>435.21600000000001</v>
      </c>
      <c r="K157" s="16">
        <v>0</v>
      </c>
      <c r="L157" s="26">
        <f>J157+K157</f>
        <v>435.21600000000001</v>
      </c>
    </row>
    <row r="158" spans="1:12" ht="13.5" x14ac:dyDescent="0.2">
      <c r="A158" s="12" t="s">
        <v>32</v>
      </c>
      <c r="B158" s="13" t="s">
        <v>90</v>
      </c>
      <c r="C158" s="13" t="s">
        <v>33</v>
      </c>
      <c r="D158" s="14">
        <v>1451.4110000000001</v>
      </c>
      <c r="E158" s="16">
        <v>0</v>
      </c>
      <c r="F158" s="26">
        <f>E158+D158</f>
        <v>1451.4110000000001</v>
      </c>
      <c r="G158" s="14">
        <v>26</v>
      </c>
      <c r="H158" s="16">
        <v>0</v>
      </c>
      <c r="I158" s="26">
        <f>G158+H158</f>
        <v>26</v>
      </c>
      <c r="J158" s="14">
        <v>26</v>
      </c>
      <c r="K158" s="16">
        <v>0</v>
      </c>
      <c r="L158" s="26">
        <f>J158+K158</f>
        <v>26</v>
      </c>
    </row>
    <row r="159" spans="1:12" ht="15.75" x14ac:dyDescent="0.2">
      <c r="A159" s="17" t="s">
        <v>93</v>
      </c>
      <c r="B159" s="18" t="s">
        <v>94</v>
      </c>
      <c r="C159" s="15" t="s">
        <v>0</v>
      </c>
      <c r="D159" s="16">
        <f>D160</f>
        <v>0</v>
      </c>
      <c r="E159" s="16">
        <f t="shared" ref="E159:F159" si="110">E160</f>
        <v>0</v>
      </c>
      <c r="F159" s="16">
        <f t="shared" si="110"/>
        <v>0</v>
      </c>
      <c r="G159" s="16">
        <f>G160</f>
        <v>1068.7</v>
      </c>
      <c r="H159" s="16">
        <f t="shared" ref="H159:I159" si="111">H160</f>
        <v>0</v>
      </c>
      <c r="I159" s="16">
        <f t="shared" si="111"/>
        <v>1068.7</v>
      </c>
      <c r="J159" s="16">
        <f>J160</f>
        <v>1930.4</v>
      </c>
      <c r="K159" s="16">
        <f t="shared" ref="K159:L159" si="112">K160</f>
        <v>0</v>
      </c>
      <c r="L159" s="16">
        <f t="shared" si="112"/>
        <v>1930.4</v>
      </c>
    </row>
    <row r="160" spans="1:12" ht="13.5" x14ac:dyDescent="0.2">
      <c r="A160" s="12" t="s">
        <v>95</v>
      </c>
      <c r="B160" s="13" t="s">
        <v>94</v>
      </c>
      <c r="C160" s="13" t="s">
        <v>96</v>
      </c>
      <c r="D160" s="14">
        <v>0</v>
      </c>
      <c r="E160" s="16">
        <v>0</v>
      </c>
      <c r="F160" s="26">
        <f>E160+D160</f>
        <v>0</v>
      </c>
      <c r="G160" s="14">
        <v>1068.7</v>
      </c>
      <c r="H160" s="16">
        <v>0</v>
      </c>
      <c r="I160" s="26">
        <f>H160+G160</f>
        <v>1068.7</v>
      </c>
      <c r="J160" s="14">
        <v>1930.4</v>
      </c>
      <c r="K160" s="16">
        <v>0</v>
      </c>
      <c r="L160" s="26">
        <f>K160+J160</f>
        <v>1930.4</v>
      </c>
    </row>
    <row r="161" spans="9:9" ht="15.75" x14ac:dyDescent="0.2">
      <c r="I161" s="34" t="s">
        <v>191</v>
      </c>
    </row>
    <row r="162" spans="9:9" ht="16.5" customHeight="1" x14ac:dyDescent="0.2"/>
  </sheetData>
  <mergeCells count="8">
    <mergeCell ref="G13:I13"/>
    <mergeCell ref="J13:L13"/>
    <mergeCell ref="A11:L11"/>
    <mergeCell ref="A12:E12"/>
    <mergeCell ref="A13:A14"/>
    <mergeCell ref="B13:B14"/>
    <mergeCell ref="C13:C14"/>
    <mergeCell ref="D13:F13"/>
  </mergeCells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headerFooter>
    <oddHeader>&amp;C&amp;P</oddHead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2020-12-29T06:51:36Z</dcterms:modified>
</cp:coreProperties>
</file>