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8 2 созыва\Сессия 25\№ II-25-124  утверждение Бюджета на 2019\"/>
    </mc:Choice>
  </mc:AlternateContent>
  <bookViews>
    <workbookView xWindow="135" yWindow="525" windowWidth="22710" windowHeight="8940"/>
  </bookViews>
  <sheets>
    <sheet name="1-й год" sheetId="1" r:id="rId1"/>
    <sheet name="2-й и 3-й года" sheetId="2" r:id="rId2"/>
  </sheets>
  <definedNames>
    <definedName name="_xlnm.Print_Titles" localSheetId="0">'1-й год'!$13:$13</definedName>
    <definedName name="_xlnm.Print_Titles" localSheetId="1">'2-й и 3-й года'!$13:$13</definedName>
    <definedName name="_xlnm.Print_Area" localSheetId="0">'1-й год'!$A$1:$D$91</definedName>
    <definedName name="_xlnm.Print_Area" localSheetId="1">'2-й и 3-й года'!$A$1:$E$79</definedName>
  </definedNames>
  <calcPr calcId="152511"/>
</workbook>
</file>

<file path=xl/calcChain.xml><?xml version="1.0" encoding="utf-8"?>
<calcChain xmlns="http://schemas.openxmlformats.org/spreadsheetml/2006/main">
  <c r="D50" i="1" l="1"/>
  <c r="D56" i="1"/>
  <c r="D60" i="1"/>
  <c r="D59" i="1" s="1"/>
  <c r="D76" i="1"/>
  <c r="E50" i="2" l="1"/>
  <c r="E49" i="2" s="1"/>
  <c r="D50" i="2"/>
  <c r="D49" i="2" s="1"/>
  <c r="E46" i="2" l="1"/>
  <c r="D46" i="2"/>
  <c r="D46" i="1"/>
  <c r="D44" i="1"/>
  <c r="E62" i="2" l="1"/>
  <c r="D62" i="2"/>
  <c r="E74" i="2"/>
  <c r="D74" i="2"/>
  <c r="D32" i="1"/>
  <c r="D52" i="1"/>
  <c r="D49" i="1" s="1"/>
  <c r="D74" i="1"/>
  <c r="D68" i="1" l="1"/>
  <c r="D67" i="1" s="1"/>
  <c r="D66" i="1" s="1"/>
  <c r="E21" i="2" l="1"/>
  <c r="D21" i="2"/>
  <c r="E23" i="2"/>
  <c r="D23" i="2"/>
  <c r="E27" i="2"/>
  <c r="D27" i="2"/>
  <c r="E30" i="2"/>
  <c r="D30" i="2"/>
  <c r="E34" i="2"/>
  <c r="D34" i="2"/>
  <c r="E38" i="2"/>
  <c r="D38" i="2"/>
  <c r="E40" i="2"/>
  <c r="D40" i="2"/>
  <c r="E43" i="2"/>
  <c r="D43" i="2"/>
  <c r="E45" i="2"/>
  <c r="D45" i="2"/>
  <c r="E47" i="2"/>
  <c r="D47" i="2"/>
  <c r="D52" i="2"/>
  <c r="E52" i="2"/>
  <c r="E56" i="2"/>
  <c r="E55" i="2" s="1"/>
  <c r="E54" i="2" s="1"/>
  <c r="D56" i="2"/>
  <c r="D55" i="2" s="1"/>
  <c r="D54" i="2" s="1"/>
  <c r="E60" i="2"/>
  <c r="D60" i="2"/>
  <c r="E64" i="2"/>
  <c r="D64" i="2"/>
  <c r="E67" i="2"/>
  <c r="D67" i="2"/>
  <c r="E78" i="2"/>
  <c r="D78" i="2"/>
  <c r="E72" i="2"/>
  <c r="D72" i="2"/>
  <c r="D17" i="1"/>
  <c r="D19" i="1"/>
  <c r="D16" i="1" s="1"/>
  <c r="D23" i="1"/>
  <c r="D27" i="1"/>
  <c r="D30" i="1"/>
  <c r="D34" i="1"/>
  <c r="D38" i="1"/>
  <c r="D40" i="1"/>
  <c r="D43" i="1"/>
  <c r="D45" i="1"/>
  <c r="D47" i="1"/>
  <c r="D63" i="1"/>
  <c r="D62" i="1" s="1"/>
  <c r="D58" i="1" s="1"/>
  <c r="D72" i="1"/>
  <c r="D78" i="1"/>
  <c r="D81" i="1"/>
  <c r="D86" i="1"/>
  <c r="D88" i="1"/>
  <c r="D29" i="1" l="1"/>
  <c r="D59" i="2"/>
  <c r="D15" i="1"/>
  <c r="E59" i="2"/>
  <c r="D71" i="1"/>
  <c r="D42" i="1"/>
  <c r="E16" i="2"/>
  <c r="D29" i="2"/>
  <c r="D16" i="2"/>
  <c r="E42" i="2"/>
  <c r="D42" i="2"/>
  <c r="E29" i="2"/>
  <c r="D15" i="2" l="1"/>
  <c r="E15" i="2"/>
  <c r="D14" i="1"/>
  <c r="D14" i="2"/>
  <c r="E14" i="2"/>
</calcChain>
</file>

<file path=xl/sharedStrings.xml><?xml version="1.0" encoding="utf-8"?>
<sst xmlns="http://schemas.openxmlformats.org/spreadsheetml/2006/main" count="366" uniqueCount="146">
  <si>
    <t xml:space="preserve"> (тыс.рублей)</t>
  </si>
  <si>
    <t>Сумма</t>
  </si>
  <si>
    <t>Целевая статья</t>
  </si>
  <si>
    <t>Вид расходов</t>
  </si>
  <si>
    <t>ЦСР</t>
  </si>
  <si>
    <t>ВР</t>
  </si>
  <si>
    <t>Наименование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</si>
  <si>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</si>
  <si>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</si>
  <si>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</si>
  <si>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</si>
  <si>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</si>
  <si>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</si>
  <si>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</si>
  <si>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Приведение в нормативное состояние жилищного фонда (Закупка товаров, работ и услуг для государственных (муниципальных) нужд)</t>
  </si>
  <si>
    <t>200</t>
  </si>
  <si>
    <t>Возмещение выпадающих доходов</t>
  </si>
  <si>
    <t>24 1 1В 00000</t>
  </si>
  <si>
    <t>Возмещение выпадающих доходов (Закупка товаров, работ и услуг для государственных (муниципальных) нужд)</t>
  </si>
  <si>
    <t>Отчисление региональному оператору на капитальный ремонт</t>
  </si>
  <si>
    <t>24 1 1Г 00000</t>
  </si>
  <si>
    <t>Отчисление региональному оператору на капитальный ремонт (Закупка товаров, работ и услуг для государственных (муниципальных) нужд)</t>
  </si>
  <si>
    <t>Снос ветхого жилья</t>
  </si>
  <si>
    <t>24 1 1Д 00000</t>
  </si>
  <si>
    <t>Снос ветхого жилья (Закупка товаров, работ и услуг для государственных (муниципальных) нужд)</t>
  </si>
  <si>
    <t>Техническое обслуживание наружных стальных газопроводов, арматуры и сооружений г.Емва</t>
  </si>
  <si>
    <t>24 1 1Е 00000</t>
  </si>
  <si>
    <t>Техническое обслуживание наружных стальных газопроводов, арматуры и сооружений г.Емва (Закупка товаров, работ и услуг для государственных (муниципальных) нужд)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</si>
  <si>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</si>
  <si>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</si>
  <si>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</si>
  <si>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</si>
  <si>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Расходы на содержание уличного освещения (Закупка товаров, работ и услуг для государственных (муниципальных) нужд)</t>
  </si>
  <si>
    <t>Содержание зелёных насаждений</t>
  </si>
  <si>
    <t>24 2 2Б 00000</t>
  </si>
  <si>
    <t>Содержание зелёных насаждений (Закупка товаров, работ и услуг для государственных (муниципальных) нужд)</t>
  </si>
  <si>
    <t>Расходы по содержанию бани</t>
  </si>
  <si>
    <t>24 2 2В 00000</t>
  </si>
  <si>
    <t>Расходы по содержанию бани (Иные бюджетные ассигнования)</t>
  </si>
  <si>
    <t>800</t>
  </si>
  <si>
    <t>Содержание и ремонт водоисточников</t>
  </si>
  <si>
    <t>24 2 2Г 00000</t>
  </si>
  <si>
    <t>Содержание и ремонт водоисточников (Закупка товаров, работ и услуг для государственных (муниципальных) нужд)</t>
  </si>
  <si>
    <t>Содержание мест захоронения</t>
  </si>
  <si>
    <t>24 2 2Е 00000</t>
  </si>
  <si>
    <t>Содержание мест захоронения (Закупка товаров, работ и услуг для государственных (муниципальных) нужд)</t>
  </si>
  <si>
    <t>Сбор и вывоз ТБО с несанкционированных свалок</t>
  </si>
  <si>
    <t>24 2 2Ж 00000</t>
  </si>
  <si>
    <t>Сбор и вывоз ТБО с несанкционированных свалок (Закупка товаров, работ и услуг для государственных (муниципальных) нужд)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</si>
  <si>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</si>
  <si>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</si>
  <si>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</si>
  <si>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</si>
  <si>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и ремонт автомобильных дорог, улично-дорожной сети (Закупка товаров, работ и услуг для государственных (муниципальных) нужд)</t>
  </si>
  <si>
    <t>Благоустройство улиц, переулков, проездов</t>
  </si>
  <si>
    <t>24 3 3Б 00000</t>
  </si>
  <si>
    <t>Благоустройство улиц, переулков, проездов (Закупка товаров, работ и услуг для государственных (муниципальных) нужд)</t>
  </si>
  <si>
    <t>Содержание парома</t>
  </si>
  <si>
    <t>24 3 3Г 00000</t>
  </si>
  <si>
    <t>Содержание парома (Иные бюджетные ассигнования)</t>
  </si>
  <si>
    <t>24 4 00 00000</t>
  </si>
  <si>
    <t>Содержание автомобильных дорог общего пользования местного значения за счет средств РБ (Закупка товаров, работ и услуг для государственных (муниципальных) нужд)</t>
  </si>
  <si>
    <t>Капитальный ремонт и ремонт дворовых территорий, автомобильных дорог</t>
  </si>
  <si>
    <t>24 4 1Г 00000</t>
  </si>
  <si>
    <t>Капитальный ремонт и ремонт дворовых территорий, автомобильных дорог (Закупка товаров, работ и услуг для государственных (муниципальных) нужд)</t>
  </si>
  <si>
    <t>Реализация народных проектов в сфере благоустройства территорий</t>
  </si>
  <si>
    <t>Реализация народных проектов в сфере благоустройства территорий (Закупка товаров, работ и услуг для государственных (муниципальных) нужд)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</si>
  <si>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</si>
  <si>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</si>
  <si>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</si>
  <si>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</si>
  <si>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</si>
  <si>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</si>
  <si>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Выполнение планового объема оказываемых муниципальных услуг, установленного муниципальным заданием (Предоставление субсидий бюджетным, автономным учреждениям и иным некоммерческим организациям)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</si>
  <si>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</si>
  <si>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</si>
  <si>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</si>
  <si>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</si>
  <si>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</si>
  <si>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в целях обеспечения выполнения функций органов местного самоуправления (руководитель администрации)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</si>
  <si>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</si>
  <si>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</si>
  <si>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</si>
  <si>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</si>
  <si>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(Закупка товаров, работ и услуг для государственных (муниципальных) нужд)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</si>
  <si>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</si>
  <si>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</si>
  <si>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</si>
  <si>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(Закупка товаров, работ и услуг для государственных (муниципальных) нужд)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</si>
  <si>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(Межбюджетные трансферты)</t>
  </si>
  <si>
    <t>500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</si>
  <si>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(Иные бюджетные ассигнования)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</si>
  <si>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</si>
  <si>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</si>
  <si>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Резервный фонд по предупреждению и ликвидации чрезвычайных ситуаций и последствий стихийных бедствий (Иные бюджетные ассигнования)</t>
  </si>
  <si>
    <t>Выполнение других обязательств государства</t>
  </si>
  <si>
    <t>99 9 00 92920</t>
  </si>
  <si>
    <t>Выполнение других обязательств государства (Закупка товаров, работ и услуг для государственных (муниципальных) нужд)</t>
  </si>
  <si>
    <t>Выполнение других обязательств государства (Социальное обеспечение и иные выплаты населению)</t>
  </si>
  <si>
    <t>300</t>
  </si>
  <si>
    <t>Выполнение других обязательств государства (Иные бюджетные ассигнования)</t>
  </si>
  <si>
    <t>Условно- утвержденные расходы</t>
  </si>
  <si>
    <t>99 9 00 99990</t>
  </si>
  <si>
    <t>Условно- утвержденные расходы (НЕ УКАЗАНО)</t>
  </si>
  <si>
    <t>000</t>
  </si>
  <si>
    <t>Подпрограмма "Межбюджетные трансферты, для осуществления деятельности по публичным обязательствам"</t>
  </si>
  <si>
    <t>к решению Совета</t>
  </si>
  <si>
    <t>городского поселения "Емва"</t>
  </si>
  <si>
    <t>Приложение № 5</t>
  </si>
  <si>
    <t>Приложение № 6</t>
  </si>
  <si>
    <t>Муницмпальная программа "Формирование комфортной городской среды на территории ГП "Емва"</t>
  </si>
  <si>
    <t>32 0 00 00000</t>
  </si>
  <si>
    <t>Оплата коммунальных услуг по муниципальному жилищному фонду</t>
  </si>
  <si>
    <t>Оплата коммунальных услуг по муниципальному жилищному фонду (Закупка товаров, работ и услуг для государственных (муниципальных) нужд)</t>
  </si>
  <si>
    <t>24 1 1Б 00000</t>
  </si>
  <si>
    <t>2020 г.</t>
  </si>
  <si>
    <t>Подпрограмма "Формирование комфортной городской среды на территории ГП "Емва"</t>
  </si>
  <si>
    <t>Благоустройство дворовых и общественных территорий</t>
  </si>
  <si>
    <t>Благоустройство дворовых и общественных территорий (Закупка товаров, работ и услуг для государственных (муниципальных) нужд)</t>
  </si>
  <si>
    <t>32 1 1А 00000</t>
  </si>
  <si>
    <t>32 1 00 00000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</si>
  <si>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2019 год</t>
  </si>
  <si>
    <t>Осуществление полномочий по формированию, исполнению и контролю за исполнением бюджета поселений</t>
  </si>
  <si>
    <t>Осуществление полномочий по формированию, исполнению и контролю за исполнением бюджета поселений (Межбюджетные трансферты)</t>
  </si>
  <si>
    <t>99 9 00 64502</t>
  </si>
  <si>
    <t>Содержание автомобильных дорог общего пользования местного значения</t>
  </si>
  <si>
    <t>24 4 1А S2220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</si>
  <si>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                                                                  на плановый период 2020 и 2021 годов</t>
  </si>
  <si>
    <t>2021 г.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</si>
  <si>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</si>
  <si>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  (Закупка товаров, работ и услуг для государственных (муниципальных) нужд)</t>
  </si>
  <si>
    <t>24 4 1А 64503</t>
  </si>
  <si>
    <t>24 4 1В 64503</t>
  </si>
  <si>
    <t>Осуществление полномочий в области градостроительной деятельности</t>
  </si>
  <si>
    <t>Осуществление полномочий в области градостроительной деятельности (Межбюджетные трансферты)</t>
  </si>
  <si>
    <t>99 9 00 64512</t>
  </si>
  <si>
    <t>Подпрограмма "Модернизация спортивных сооружений"</t>
  </si>
  <si>
    <t>Реализацию народных проектов в сфере физической культуры и спорта, прошедших отбор в рамках проекта "Народный бюджет"</t>
  </si>
  <si>
    <t>Реализацию народных проектов в сфере физической культуры и спорта, прошедших отбор в рамках проекта "Народный бюджет" (Предоставление субсидий бюджетным, автономным учреждениям и иным некоммерческим организациям)</t>
  </si>
  <si>
    <t>25 1 00 00000</t>
  </si>
  <si>
    <t>25 1 1В S2500</t>
  </si>
  <si>
    <t>24 4 1У S2480</t>
  </si>
  <si>
    <t>Реализацию народных проектов в сфере занятости населения, прошедших отбор в рамках проекта "Народный бюджет"</t>
  </si>
  <si>
    <t>Реализацию народных проектов в сфере занятости населения, прошедших отбор в рамках проекта "Народный бюджет"(Закупка товаров, работ и услуг для государственных (муниципальных) нужд)</t>
  </si>
  <si>
    <t>24 2 2Л S2540</t>
  </si>
  <si>
    <t>от 25.12.2018 г № II-25/124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</si>
</sst>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26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  <font>
      <b/>
      <sz val="10"/>
      <color indexed="8"/>
      <name val="Calibri"/>
      <family val="2"/>
      <scheme val="minor"/>
    </font>
    <font>
      <b/>
      <i/>
      <sz val="12"/>
      <color rgb="FF7030A0"/>
      <name val="Times New Roman"/>
      <family val="1"/>
      <charset val="204"/>
    </font>
    <font>
      <b/>
      <i/>
      <sz val="11"/>
      <color rgb="FF7030A0"/>
      <name val="Calibri"/>
      <family val="2"/>
      <scheme val="minor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b/>
      <sz val="10"/>
      <color indexed="8"/>
      <name val="Arial Cyr"/>
      <charset val="204"/>
    </font>
    <font>
      <b/>
      <i/>
      <sz val="12"/>
      <color indexed="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0" fontId="5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/>
    </xf>
    <xf numFmtId="0" fontId="9" fillId="0" borderId="0" xfId="0" applyFont="1"/>
    <xf numFmtId="49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9" fontId="12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0" fontId="15" fillId="0" borderId="0" xfId="0" applyFont="1"/>
    <xf numFmtId="49" fontId="16" fillId="2" borderId="2" xfId="0" applyNumberFormat="1" applyFont="1" applyFill="1" applyBorder="1" applyAlignment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right"/>
    </xf>
    <xf numFmtId="0" fontId="17" fillId="0" borderId="0" xfId="0" applyFont="1"/>
    <xf numFmtId="0" fontId="5" fillId="0" borderId="0" xfId="0" applyFont="1" applyAlignment="1">
      <alignment horizontal="right"/>
    </xf>
    <xf numFmtId="164" fontId="1" fillId="2" borderId="1" xfId="0" applyNumberFormat="1" applyFont="1" applyFill="1" applyBorder="1" applyAlignment="1">
      <alignment vertical="center" wrapText="1"/>
    </xf>
    <xf numFmtId="0" fontId="18" fillId="2" borderId="2" xfId="0" applyNumberFormat="1" applyFont="1" applyFill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20" fillId="0" borderId="0" xfId="0" applyFont="1"/>
    <xf numFmtId="49" fontId="21" fillId="2" borderId="2" xfId="0" applyNumberFormat="1" applyFont="1" applyFill="1" applyBorder="1" applyAlignment="1">
      <alignment horizontal="justify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19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16" fillId="2" borderId="2" xfId="0" applyNumberFormat="1" applyFont="1" applyFill="1" applyBorder="1" applyAlignment="1">
      <alignment horizontal="right" vertical="center"/>
    </xf>
    <xf numFmtId="165" fontId="11" fillId="2" borderId="2" xfId="0" applyNumberFormat="1" applyFont="1" applyFill="1" applyBorder="1" applyAlignment="1">
      <alignment horizontal="right" vertical="center"/>
    </xf>
    <xf numFmtId="165" fontId="21" fillId="2" borderId="2" xfId="0" applyNumberFormat="1" applyFont="1" applyFill="1" applyBorder="1" applyAlignment="1">
      <alignment horizontal="right" vertical="center"/>
    </xf>
    <xf numFmtId="49" fontId="22" fillId="2" borderId="2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justify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justify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right"/>
    </xf>
    <xf numFmtId="0" fontId="0" fillId="0" borderId="0" xfId="0" applyFill="1"/>
    <xf numFmtId="49" fontId="14" fillId="0" borderId="2" xfId="0" applyNumberFormat="1" applyFont="1" applyFill="1" applyBorder="1" applyAlignment="1">
      <alignment horizontal="justify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>
      <alignment horizontal="right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horizontal="right"/>
    </xf>
    <xf numFmtId="49" fontId="10" fillId="0" borderId="2" xfId="0" applyNumberFormat="1" applyFont="1" applyFill="1" applyBorder="1" applyAlignment="1">
      <alignment horizontal="justify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165" fontId="25" fillId="2" borderId="2" xfId="0" applyNumberFormat="1" applyFont="1" applyFill="1" applyBorder="1" applyAlignment="1">
      <alignment horizontal="right"/>
    </xf>
    <xf numFmtId="49" fontId="23" fillId="2" borderId="2" xfId="0" applyNumberFormat="1" applyFont="1" applyFill="1" applyBorder="1" applyAlignment="1">
      <alignment horizontal="justify" vertical="center" wrapText="1"/>
    </xf>
    <xf numFmtId="165" fontId="2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tabSelected="1" view="pageBreakPreview" zoomScaleNormal="100" zoomScaleSheetLayoutView="100" workbookViewId="0">
      <selection activeCell="A6" sqref="A6:D9"/>
    </sheetView>
  </sheetViews>
  <sheetFormatPr defaultRowHeight="10.15" customHeight="1" x14ac:dyDescent="0.25"/>
  <cols>
    <col min="1" max="1" width="94" customWidth="1"/>
    <col min="2" max="2" width="16.7109375" customWidth="1"/>
    <col min="3" max="3" width="12.7109375" style="49" customWidth="1"/>
    <col min="4" max="4" width="15.85546875" customWidth="1"/>
  </cols>
  <sheetData>
    <row r="1" spans="1:22" ht="18.75" x14ac:dyDescent="0.25">
      <c r="A1" s="1"/>
      <c r="B1" s="32"/>
      <c r="D1" s="32" t="s">
        <v>108</v>
      </c>
    </row>
    <row r="2" spans="1:22" ht="18.75" x14ac:dyDescent="0.25">
      <c r="A2" s="1"/>
      <c r="B2" s="32"/>
      <c r="D2" s="32" t="s">
        <v>106</v>
      </c>
    </row>
    <row r="3" spans="1:22" ht="18.75" x14ac:dyDescent="0.25">
      <c r="A3" s="1"/>
      <c r="B3" s="32"/>
      <c r="D3" s="32" t="s">
        <v>107</v>
      </c>
    </row>
    <row r="4" spans="1:22" ht="18.75" x14ac:dyDescent="0.25">
      <c r="A4" s="1"/>
      <c r="B4" s="32"/>
      <c r="D4" s="32" t="s">
        <v>145</v>
      </c>
    </row>
    <row r="5" spans="1:22" ht="18.75" x14ac:dyDescent="0.25">
      <c r="A5" s="1"/>
      <c r="B5" s="1"/>
      <c r="D5" s="1"/>
    </row>
    <row r="6" spans="1:22" ht="17.45" customHeight="1" x14ac:dyDescent="0.25">
      <c r="A6" s="71" t="s">
        <v>121</v>
      </c>
      <c r="B6" s="71"/>
      <c r="C6" s="71"/>
      <c r="D6" s="71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1:22" ht="17.45" customHeight="1" x14ac:dyDescent="0.25">
      <c r="A7" s="71"/>
      <c r="B7" s="71"/>
      <c r="C7" s="71"/>
      <c r="D7" s="71"/>
    </row>
    <row r="8" spans="1:22" ht="17.45" customHeight="1" x14ac:dyDescent="0.25">
      <c r="A8" s="71"/>
      <c r="B8" s="71"/>
      <c r="C8" s="71"/>
      <c r="D8" s="71"/>
    </row>
    <row r="9" spans="1:22" ht="17.45" customHeight="1" x14ac:dyDescent="0.25">
      <c r="A9" s="71"/>
      <c r="B9" s="71"/>
      <c r="C9" s="71"/>
      <c r="D9" s="71"/>
    </row>
    <row r="10" spans="1:22" ht="19.5" customHeight="1" x14ac:dyDescent="0.25">
      <c r="A10" s="2"/>
      <c r="B10" s="2"/>
      <c r="C10" s="2"/>
      <c r="D10" s="10" t="s">
        <v>0</v>
      </c>
    </row>
    <row r="11" spans="1:22" ht="14.45" customHeight="1" x14ac:dyDescent="0.25">
      <c r="A11" s="70" t="s">
        <v>6</v>
      </c>
      <c r="B11" s="70" t="s">
        <v>4</v>
      </c>
      <c r="C11" s="70" t="s">
        <v>5</v>
      </c>
      <c r="D11" s="70" t="s">
        <v>1</v>
      </c>
    </row>
    <row r="12" spans="1:22" ht="14.45" customHeight="1" x14ac:dyDescent="0.25">
      <c r="A12" s="70"/>
      <c r="B12" s="70" t="s">
        <v>2</v>
      </c>
      <c r="C12" s="70" t="s">
        <v>3</v>
      </c>
      <c r="D12" s="70"/>
    </row>
    <row r="13" spans="1:22" ht="15" x14ac:dyDescent="0.25">
      <c r="A13" s="11">
        <v>1</v>
      </c>
      <c r="B13" s="11">
        <v>2</v>
      </c>
      <c r="C13" s="34">
        <v>3</v>
      </c>
      <c r="D13" s="11">
        <v>3</v>
      </c>
      <c r="E13" s="12"/>
    </row>
    <row r="14" spans="1:22" ht="16.7" customHeight="1" x14ac:dyDescent="0.25">
      <c r="A14" s="4" t="s">
        <v>7</v>
      </c>
      <c r="B14" s="3"/>
      <c r="C14" s="47"/>
      <c r="D14" s="5">
        <f>D15+D58+D66+D71</f>
        <v>51650.833999999995</v>
      </c>
    </row>
    <row r="15" spans="1:22" s="16" customFormat="1" ht="31.5" x14ac:dyDescent="0.25">
      <c r="A15" s="13" t="s">
        <v>8</v>
      </c>
      <c r="B15" s="14" t="s">
        <v>9</v>
      </c>
      <c r="C15" s="36"/>
      <c r="D15" s="15">
        <f>D16+D29+D42+D49</f>
        <v>13689.245999999999</v>
      </c>
    </row>
    <row r="16" spans="1:22" s="27" customFormat="1" ht="15.75" x14ac:dyDescent="0.25">
      <c r="A16" s="24" t="s">
        <v>10</v>
      </c>
      <c r="B16" s="25" t="s">
        <v>11</v>
      </c>
      <c r="C16" s="48"/>
      <c r="D16" s="26">
        <f>D17+D19+D23+D27</f>
        <v>2162</v>
      </c>
    </row>
    <row r="17" spans="1:4" ht="15.75" x14ac:dyDescent="0.25">
      <c r="A17" s="6" t="s">
        <v>12</v>
      </c>
      <c r="B17" s="7" t="s">
        <v>13</v>
      </c>
      <c r="C17" s="48"/>
      <c r="D17" s="8">
        <f>D18</f>
        <v>100</v>
      </c>
    </row>
    <row r="18" spans="1:4" s="31" customFormat="1" ht="31.5" x14ac:dyDescent="0.25">
      <c r="A18" s="28" t="s">
        <v>14</v>
      </c>
      <c r="B18" s="29" t="s">
        <v>13</v>
      </c>
      <c r="C18" s="29" t="s">
        <v>15</v>
      </c>
      <c r="D18" s="30">
        <v>100</v>
      </c>
    </row>
    <row r="19" spans="1:4" s="31" customFormat="1" ht="15.75" x14ac:dyDescent="0.25">
      <c r="A19" s="51" t="s">
        <v>112</v>
      </c>
      <c r="B19" s="52" t="s">
        <v>114</v>
      </c>
      <c r="C19" s="29"/>
      <c r="D19" s="30">
        <f>D20</f>
        <v>1000</v>
      </c>
    </row>
    <row r="20" spans="1:4" s="31" customFormat="1" ht="31.5" x14ac:dyDescent="0.25">
      <c r="A20" s="28" t="s">
        <v>113</v>
      </c>
      <c r="B20" s="29" t="s">
        <v>114</v>
      </c>
      <c r="C20" s="29" t="s">
        <v>15</v>
      </c>
      <c r="D20" s="30">
        <v>1000</v>
      </c>
    </row>
    <row r="21" spans="1:4" ht="15.75" hidden="1" x14ac:dyDescent="0.25">
      <c r="A21" s="6" t="s">
        <v>16</v>
      </c>
      <c r="B21" s="7" t="s">
        <v>17</v>
      </c>
      <c r="C21" s="48"/>
      <c r="D21" s="8"/>
    </row>
    <row r="22" spans="1:4" s="31" customFormat="1" ht="31.5" hidden="1" x14ac:dyDescent="0.25">
      <c r="A22" s="28" t="s">
        <v>18</v>
      </c>
      <c r="B22" s="29" t="s">
        <v>17</v>
      </c>
      <c r="C22" s="29"/>
      <c r="D22" s="30"/>
    </row>
    <row r="23" spans="1:4" ht="15.75" x14ac:dyDescent="0.25">
      <c r="A23" s="6" t="s">
        <v>19</v>
      </c>
      <c r="B23" s="7" t="s">
        <v>20</v>
      </c>
      <c r="C23" s="48"/>
      <c r="D23" s="8">
        <f>D24</f>
        <v>1000</v>
      </c>
    </row>
    <row r="24" spans="1:4" s="31" customFormat="1" ht="31.5" x14ac:dyDescent="0.25">
      <c r="A24" s="28" t="s">
        <v>21</v>
      </c>
      <c r="B24" s="29" t="s">
        <v>20</v>
      </c>
      <c r="C24" s="29" t="s">
        <v>15</v>
      </c>
      <c r="D24" s="30">
        <v>1000</v>
      </c>
    </row>
    <row r="25" spans="1:4" ht="15.75" hidden="1" x14ac:dyDescent="0.25">
      <c r="A25" s="6" t="s">
        <v>22</v>
      </c>
      <c r="B25" s="7" t="s">
        <v>23</v>
      </c>
      <c r="C25" s="48"/>
      <c r="D25" s="8"/>
    </row>
    <row r="26" spans="1:4" s="31" customFormat="1" ht="31.5" hidden="1" x14ac:dyDescent="0.25">
      <c r="A26" s="28" t="s">
        <v>24</v>
      </c>
      <c r="B26" s="29" t="s">
        <v>23</v>
      </c>
      <c r="C26" s="29"/>
      <c r="D26" s="30"/>
    </row>
    <row r="27" spans="1:4" ht="31.5" x14ac:dyDescent="0.25">
      <c r="A27" s="6" t="s">
        <v>25</v>
      </c>
      <c r="B27" s="7" t="s">
        <v>26</v>
      </c>
      <c r="C27" s="48"/>
      <c r="D27" s="8">
        <f>D28</f>
        <v>62</v>
      </c>
    </row>
    <row r="28" spans="1:4" s="31" customFormat="1" ht="31.5" x14ac:dyDescent="0.25">
      <c r="A28" s="28" t="s">
        <v>27</v>
      </c>
      <c r="B28" s="29" t="s">
        <v>26</v>
      </c>
      <c r="C28" s="29" t="s">
        <v>15</v>
      </c>
      <c r="D28" s="30">
        <v>62</v>
      </c>
    </row>
    <row r="29" spans="1:4" s="27" customFormat="1" ht="31.5" x14ac:dyDescent="0.25">
      <c r="A29" s="24" t="s">
        <v>28</v>
      </c>
      <c r="B29" s="25" t="s">
        <v>29</v>
      </c>
      <c r="C29" s="48"/>
      <c r="D29" s="26">
        <f>D30+D34+D38+D40+D32</f>
        <v>4656.0540000000001</v>
      </c>
    </row>
    <row r="30" spans="1:4" ht="15.75" x14ac:dyDescent="0.25">
      <c r="A30" s="6" t="s">
        <v>30</v>
      </c>
      <c r="B30" s="7" t="s">
        <v>31</v>
      </c>
      <c r="C30" s="48"/>
      <c r="D30" s="8">
        <f>D31</f>
        <v>3500</v>
      </c>
    </row>
    <row r="31" spans="1:4" s="31" customFormat="1" ht="31.5" x14ac:dyDescent="0.25">
      <c r="A31" s="28" t="s">
        <v>32</v>
      </c>
      <c r="B31" s="29" t="s">
        <v>31</v>
      </c>
      <c r="C31" s="29" t="s">
        <v>15</v>
      </c>
      <c r="D31" s="30">
        <v>3500</v>
      </c>
    </row>
    <row r="32" spans="1:4" ht="15.75" x14ac:dyDescent="0.25">
      <c r="A32" s="6" t="s">
        <v>33</v>
      </c>
      <c r="B32" s="7" t="s">
        <v>34</v>
      </c>
      <c r="C32" s="48"/>
      <c r="D32" s="8">
        <f>D33</f>
        <v>150</v>
      </c>
    </row>
    <row r="33" spans="1:4" s="31" customFormat="1" ht="31.5" x14ac:dyDescent="0.25">
      <c r="A33" s="28" t="s">
        <v>35</v>
      </c>
      <c r="B33" s="29" t="s">
        <v>34</v>
      </c>
      <c r="C33" s="29" t="s">
        <v>15</v>
      </c>
      <c r="D33" s="30">
        <v>150</v>
      </c>
    </row>
    <row r="34" spans="1:4" ht="15.75" x14ac:dyDescent="0.25">
      <c r="A34" s="6" t="s">
        <v>36</v>
      </c>
      <c r="B34" s="7" t="s">
        <v>37</v>
      </c>
      <c r="C34" s="48"/>
      <c r="D34" s="8">
        <f>D35</f>
        <v>500</v>
      </c>
    </row>
    <row r="35" spans="1:4" s="31" customFormat="1" ht="15.75" x14ac:dyDescent="0.25">
      <c r="A35" s="28" t="s">
        <v>38</v>
      </c>
      <c r="B35" s="29" t="s">
        <v>37</v>
      </c>
      <c r="C35" s="29" t="s">
        <v>39</v>
      </c>
      <c r="D35" s="30">
        <v>500</v>
      </c>
    </row>
    <row r="36" spans="1:4" ht="15.75" hidden="1" x14ac:dyDescent="0.25">
      <c r="A36" s="6" t="s">
        <v>40</v>
      </c>
      <c r="B36" s="7" t="s">
        <v>41</v>
      </c>
      <c r="C36" s="48"/>
      <c r="D36" s="8"/>
    </row>
    <row r="37" spans="1:4" s="31" customFormat="1" ht="31.5" hidden="1" x14ac:dyDescent="0.25">
      <c r="A37" s="28" t="s">
        <v>42</v>
      </c>
      <c r="B37" s="29" t="s">
        <v>41</v>
      </c>
      <c r="C37" s="29"/>
      <c r="D37" s="30"/>
    </row>
    <row r="38" spans="1:4" ht="15.75" x14ac:dyDescent="0.25">
      <c r="A38" s="6" t="s">
        <v>43</v>
      </c>
      <c r="B38" s="7" t="s">
        <v>44</v>
      </c>
      <c r="C38" s="48"/>
      <c r="D38" s="8">
        <f>D39</f>
        <v>400</v>
      </c>
    </row>
    <row r="39" spans="1:4" s="31" customFormat="1" ht="31.5" x14ac:dyDescent="0.25">
      <c r="A39" s="28" t="s">
        <v>45</v>
      </c>
      <c r="B39" s="29" t="s">
        <v>44</v>
      </c>
      <c r="C39" s="29" t="s">
        <v>15</v>
      </c>
      <c r="D39" s="30">
        <v>400</v>
      </c>
    </row>
    <row r="40" spans="1:4" ht="31.5" x14ac:dyDescent="0.25">
      <c r="A40" s="68" t="s">
        <v>142</v>
      </c>
      <c r="B40" s="48" t="s">
        <v>144</v>
      </c>
      <c r="C40" s="48"/>
      <c r="D40" s="8">
        <f>D41</f>
        <v>106.054</v>
      </c>
    </row>
    <row r="41" spans="1:4" s="31" customFormat="1" ht="47.25" x14ac:dyDescent="0.25">
      <c r="A41" s="28" t="s">
        <v>143</v>
      </c>
      <c r="B41" s="29" t="s">
        <v>144</v>
      </c>
      <c r="C41" s="29" t="s">
        <v>15</v>
      </c>
      <c r="D41" s="30">
        <v>106.054</v>
      </c>
    </row>
    <row r="42" spans="1:4" ht="15.75" x14ac:dyDescent="0.25">
      <c r="A42" s="24" t="s">
        <v>49</v>
      </c>
      <c r="B42" s="25" t="s">
        <v>50</v>
      </c>
      <c r="C42" s="48"/>
      <c r="D42" s="26">
        <f>D43+D45+D47</f>
        <v>3754.6860000000001</v>
      </c>
    </row>
    <row r="43" spans="1:4" ht="15.75" x14ac:dyDescent="0.25">
      <c r="A43" s="6" t="s">
        <v>51</v>
      </c>
      <c r="B43" s="7" t="s">
        <v>52</v>
      </c>
      <c r="C43" s="48"/>
      <c r="D43" s="8">
        <f>D44</f>
        <v>2992</v>
      </c>
    </row>
    <row r="44" spans="1:4" s="31" customFormat="1" ht="31.5" x14ac:dyDescent="0.25">
      <c r="A44" s="28" t="s">
        <v>53</v>
      </c>
      <c r="B44" s="29" t="s">
        <v>52</v>
      </c>
      <c r="C44" s="29" t="s">
        <v>15</v>
      </c>
      <c r="D44" s="30">
        <f>2954.686+37.314</f>
        <v>2992</v>
      </c>
    </row>
    <row r="45" spans="1:4" ht="15.75" x14ac:dyDescent="0.25">
      <c r="A45" s="6" t="s">
        <v>54</v>
      </c>
      <c r="B45" s="7" t="s">
        <v>55</v>
      </c>
      <c r="C45" s="48"/>
      <c r="D45" s="8">
        <f>D46</f>
        <v>262.68599999999998</v>
      </c>
    </row>
    <row r="46" spans="1:4" s="31" customFormat="1" ht="31.5" x14ac:dyDescent="0.25">
      <c r="A46" s="28" t="s">
        <v>56</v>
      </c>
      <c r="B46" s="29" t="s">
        <v>55</v>
      </c>
      <c r="C46" s="48" t="s">
        <v>15</v>
      </c>
      <c r="D46" s="30">
        <f>300-37.314</f>
        <v>262.68599999999998</v>
      </c>
    </row>
    <row r="47" spans="1:4" ht="15.75" x14ac:dyDescent="0.25">
      <c r="A47" s="6" t="s">
        <v>57</v>
      </c>
      <c r="B47" s="7" t="s">
        <v>58</v>
      </c>
      <c r="C47" s="48"/>
      <c r="D47" s="8">
        <f>D48</f>
        <v>500</v>
      </c>
    </row>
    <row r="48" spans="1:4" s="31" customFormat="1" ht="15.75" x14ac:dyDescent="0.25">
      <c r="A48" s="28" t="s">
        <v>59</v>
      </c>
      <c r="B48" s="29" t="s">
        <v>58</v>
      </c>
      <c r="C48" s="29" t="s">
        <v>39</v>
      </c>
      <c r="D48" s="30">
        <v>500</v>
      </c>
    </row>
    <row r="49" spans="1:4" s="27" customFormat="1" ht="31.5" x14ac:dyDescent="0.25">
      <c r="A49" s="24" t="s">
        <v>105</v>
      </c>
      <c r="B49" s="25" t="s">
        <v>60</v>
      </c>
      <c r="C49" s="48"/>
      <c r="D49" s="26">
        <f>D52+D56+D50</f>
        <v>3116.5059999999999</v>
      </c>
    </row>
    <row r="50" spans="1:4" ht="15.75" x14ac:dyDescent="0.25">
      <c r="A50" s="68" t="s">
        <v>125</v>
      </c>
      <c r="B50" s="48" t="s">
        <v>131</v>
      </c>
      <c r="C50" s="48"/>
      <c r="D50" s="69">
        <f>D51</f>
        <v>30.806000000000001</v>
      </c>
    </row>
    <row r="51" spans="1:4" ht="31.5" x14ac:dyDescent="0.25">
      <c r="A51" s="17" t="s">
        <v>130</v>
      </c>
      <c r="B51" s="18" t="s">
        <v>131</v>
      </c>
      <c r="C51" s="29" t="s">
        <v>15</v>
      </c>
      <c r="D51" s="19">
        <v>30.806000000000001</v>
      </c>
    </row>
    <row r="52" spans="1:4" ht="15.75" x14ac:dyDescent="0.25">
      <c r="A52" s="6" t="s">
        <v>125</v>
      </c>
      <c r="B52" s="7" t="s">
        <v>126</v>
      </c>
      <c r="C52" s="48"/>
      <c r="D52" s="8">
        <f>D53</f>
        <v>3049.7</v>
      </c>
    </row>
    <row r="53" spans="1:4" ht="31.5" x14ac:dyDescent="0.25">
      <c r="A53" s="17" t="s">
        <v>61</v>
      </c>
      <c r="B53" s="18" t="s">
        <v>126</v>
      </c>
      <c r="C53" s="29" t="s">
        <v>15</v>
      </c>
      <c r="D53" s="19">
        <v>3049.7</v>
      </c>
    </row>
    <row r="54" spans="1:4" ht="15.75" hidden="1" x14ac:dyDescent="0.25">
      <c r="A54" s="6" t="s">
        <v>62</v>
      </c>
      <c r="B54" s="7" t="s">
        <v>63</v>
      </c>
      <c r="C54" s="21"/>
      <c r="D54" s="8"/>
    </row>
    <row r="55" spans="1:4" ht="31.5" hidden="1" x14ac:dyDescent="0.25">
      <c r="A55" s="17" t="s">
        <v>64</v>
      </c>
      <c r="B55" s="18" t="s">
        <v>63</v>
      </c>
      <c r="C55" s="48"/>
      <c r="D55" s="19"/>
    </row>
    <row r="56" spans="1:4" ht="15.75" x14ac:dyDescent="0.25">
      <c r="A56" s="6" t="s">
        <v>65</v>
      </c>
      <c r="B56" s="48" t="s">
        <v>141</v>
      </c>
      <c r="C56" s="48"/>
      <c r="D56" s="8">
        <f>D57</f>
        <v>36</v>
      </c>
    </row>
    <row r="57" spans="1:4" ht="31.5" x14ac:dyDescent="0.25">
      <c r="A57" s="17" t="s">
        <v>66</v>
      </c>
      <c r="B57" s="18" t="s">
        <v>141</v>
      </c>
      <c r="C57" s="29" t="s">
        <v>15</v>
      </c>
      <c r="D57" s="19">
        <v>36</v>
      </c>
    </row>
    <row r="58" spans="1:4" s="16" customFormat="1" ht="15.75" x14ac:dyDescent="0.25">
      <c r="A58" s="13" t="s">
        <v>67</v>
      </c>
      <c r="B58" s="14" t="s">
        <v>68</v>
      </c>
      <c r="C58" s="48"/>
      <c r="D58" s="15">
        <f>D62+D59</f>
        <v>27603.782999999999</v>
      </c>
    </row>
    <row r="59" spans="1:4" s="16" customFormat="1" ht="15.75" x14ac:dyDescent="0.25">
      <c r="A59" s="24" t="s">
        <v>136</v>
      </c>
      <c r="B59" s="66" t="s">
        <v>139</v>
      </c>
      <c r="C59" s="66"/>
      <c r="D59" s="67">
        <f>D60</f>
        <v>33.332999999999998</v>
      </c>
    </row>
    <row r="60" spans="1:4" s="16" customFormat="1" ht="31.5" x14ac:dyDescent="0.25">
      <c r="A60" s="51" t="s">
        <v>137</v>
      </c>
      <c r="B60" s="25" t="s">
        <v>140</v>
      </c>
      <c r="C60" s="25"/>
      <c r="D60" s="26">
        <f>D61</f>
        <v>33.332999999999998</v>
      </c>
    </row>
    <row r="61" spans="1:4" s="16" customFormat="1" ht="47.25" x14ac:dyDescent="0.25">
      <c r="A61" s="28" t="s">
        <v>138</v>
      </c>
      <c r="B61" s="18" t="s">
        <v>140</v>
      </c>
      <c r="C61" s="29" t="s">
        <v>74</v>
      </c>
      <c r="D61" s="30">
        <v>33.332999999999998</v>
      </c>
    </row>
    <row r="62" spans="1:4" ht="15.75" x14ac:dyDescent="0.25">
      <c r="A62" s="24" t="s">
        <v>69</v>
      </c>
      <c r="B62" s="25" t="s">
        <v>70</v>
      </c>
      <c r="C62" s="39"/>
      <c r="D62" s="26">
        <f>D63</f>
        <v>27570.45</v>
      </c>
    </row>
    <row r="63" spans="1:4" ht="31.5" x14ac:dyDescent="0.25">
      <c r="A63" s="6" t="s">
        <v>71</v>
      </c>
      <c r="B63" s="7" t="s">
        <v>72</v>
      </c>
      <c r="C63" s="48"/>
      <c r="D63" s="8">
        <f>D64</f>
        <v>27570.45</v>
      </c>
    </row>
    <row r="64" spans="1:4" ht="47.25" x14ac:dyDescent="0.25">
      <c r="A64" s="17" t="s">
        <v>73</v>
      </c>
      <c r="B64" s="18" t="s">
        <v>72</v>
      </c>
      <c r="C64" s="29" t="s">
        <v>74</v>
      </c>
      <c r="D64" s="19">
        <v>27570.45</v>
      </c>
    </row>
    <row r="65" spans="1:4" ht="15.75" x14ac:dyDescent="0.25">
      <c r="A65" s="17"/>
      <c r="B65" s="18"/>
      <c r="C65" s="29"/>
      <c r="D65" s="19"/>
    </row>
    <row r="66" spans="1:4" s="57" customFormat="1" ht="31.5" x14ac:dyDescent="0.25">
      <c r="A66" s="53" t="s">
        <v>110</v>
      </c>
      <c r="B66" s="54" t="s">
        <v>111</v>
      </c>
      <c r="C66" s="55"/>
      <c r="D66" s="56">
        <f>D67</f>
        <v>815.76499999999999</v>
      </c>
    </row>
    <row r="67" spans="1:4" s="57" customFormat="1" ht="15.75" x14ac:dyDescent="0.25">
      <c r="A67" s="58" t="s">
        <v>116</v>
      </c>
      <c r="B67" s="59" t="s">
        <v>120</v>
      </c>
      <c r="C67" s="59"/>
      <c r="D67" s="60">
        <f>D68</f>
        <v>815.76499999999999</v>
      </c>
    </row>
    <row r="68" spans="1:4" s="57" customFormat="1" ht="15.75" x14ac:dyDescent="0.25">
      <c r="A68" s="61" t="s">
        <v>117</v>
      </c>
      <c r="B68" s="62" t="s">
        <v>119</v>
      </c>
      <c r="C68" s="63"/>
      <c r="D68" s="64">
        <f>D69</f>
        <v>815.76499999999999</v>
      </c>
    </row>
    <row r="69" spans="1:4" s="57" customFormat="1" ht="31.5" x14ac:dyDescent="0.25">
      <c r="A69" s="65" t="s">
        <v>118</v>
      </c>
      <c r="B69" s="54" t="s">
        <v>119</v>
      </c>
      <c r="C69" s="55" t="s">
        <v>15</v>
      </c>
      <c r="D69" s="56">
        <v>815.76499999999999</v>
      </c>
    </row>
    <row r="70" spans="1:4" ht="15.75" x14ac:dyDescent="0.25">
      <c r="A70" s="6"/>
      <c r="B70" s="7"/>
      <c r="C70" s="48"/>
      <c r="D70" s="8"/>
    </row>
    <row r="71" spans="1:4" ht="15.75" x14ac:dyDescent="0.25">
      <c r="A71" s="20" t="s">
        <v>75</v>
      </c>
      <c r="B71" s="21" t="s">
        <v>76</v>
      </c>
      <c r="C71" s="29"/>
      <c r="D71" s="22">
        <f>D72+D78+D81+D86+D88+D74+D76</f>
        <v>9542.0400000000009</v>
      </c>
    </row>
    <row r="72" spans="1:4" ht="31.5" x14ac:dyDescent="0.25">
      <c r="A72" s="6" t="s">
        <v>77</v>
      </c>
      <c r="B72" s="7" t="s">
        <v>78</v>
      </c>
      <c r="C72" s="29"/>
      <c r="D72" s="8">
        <f>D73</f>
        <v>898.274</v>
      </c>
    </row>
    <row r="73" spans="1:4" ht="63" x14ac:dyDescent="0.25">
      <c r="A73" s="9" t="s">
        <v>79</v>
      </c>
      <c r="B73" s="7" t="s">
        <v>78</v>
      </c>
      <c r="C73" s="48" t="s">
        <v>80</v>
      </c>
      <c r="D73" s="8">
        <v>898.274</v>
      </c>
    </row>
    <row r="74" spans="1:4" ht="31.5" x14ac:dyDescent="0.25">
      <c r="A74" s="9" t="s">
        <v>122</v>
      </c>
      <c r="B74" s="7" t="s">
        <v>124</v>
      </c>
      <c r="C74" s="48"/>
      <c r="D74" s="8">
        <f>D75</f>
        <v>25.472000000000001</v>
      </c>
    </row>
    <row r="75" spans="1:4" ht="31.5" x14ac:dyDescent="0.25">
      <c r="A75" s="9" t="s">
        <v>123</v>
      </c>
      <c r="B75" s="7" t="s">
        <v>124</v>
      </c>
      <c r="C75" s="48" t="s">
        <v>90</v>
      </c>
      <c r="D75" s="8">
        <v>25.472000000000001</v>
      </c>
    </row>
    <row r="76" spans="1:4" ht="15.75" x14ac:dyDescent="0.25">
      <c r="A76" s="51" t="s">
        <v>133</v>
      </c>
      <c r="B76" s="48" t="s">
        <v>135</v>
      </c>
      <c r="C76" s="48"/>
      <c r="D76" s="8">
        <f>D77</f>
        <v>0.88300000000000001</v>
      </c>
    </row>
    <row r="77" spans="1:4" ht="31.5" x14ac:dyDescent="0.25">
      <c r="A77" s="51" t="s">
        <v>134</v>
      </c>
      <c r="B77" s="48" t="s">
        <v>135</v>
      </c>
      <c r="C77" s="48" t="s">
        <v>90</v>
      </c>
      <c r="D77" s="8">
        <v>0.88300000000000001</v>
      </c>
    </row>
    <row r="78" spans="1:4" ht="78.75" x14ac:dyDescent="0.25">
      <c r="A78" s="9" t="s">
        <v>81</v>
      </c>
      <c r="B78" s="7" t="s">
        <v>82</v>
      </c>
      <c r="C78" s="29"/>
      <c r="D78" s="8">
        <f>D79+D80</f>
        <v>17.727</v>
      </c>
    </row>
    <row r="79" spans="1:4" ht="126" x14ac:dyDescent="0.25">
      <c r="A79" s="9" t="s">
        <v>83</v>
      </c>
      <c r="B79" s="7" t="s">
        <v>82</v>
      </c>
      <c r="C79" s="29" t="s">
        <v>80</v>
      </c>
      <c r="D79" s="8">
        <v>15.82</v>
      </c>
    </row>
    <row r="80" spans="1:4" ht="94.5" x14ac:dyDescent="0.25">
      <c r="A80" s="9" t="s">
        <v>84</v>
      </c>
      <c r="B80" s="7" t="s">
        <v>82</v>
      </c>
      <c r="C80" s="29" t="s">
        <v>15</v>
      </c>
      <c r="D80" s="8">
        <v>1.907</v>
      </c>
    </row>
    <row r="81" spans="1:4" ht="47.25" x14ac:dyDescent="0.25">
      <c r="A81" s="6" t="s">
        <v>85</v>
      </c>
      <c r="B81" s="7" t="s">
        <v>86</v>
      </c>
      <c r="C81" s="29"/>
      <c r="D81" s="8">
        <f>D82+D83+D84+D85</f>
        <v>7980.2080000000005</v>
      </c>
    </row>
    <row r="82" spans="1:4" ht="94.5" x14ac:dyDescent="0.25">
      <c r="A82" s="9" t="s">
        <v>87</v>
      </c>
      <c r="B82" s="7" t="s">
        <v>86</v>
      </c>
      <c r="C82" s="48" t="s">
        <v>80</v>
      </c>
      <c r="D82" s="8">
        <v>7367.6080000000002</v>
      </c>
    </row>
    <row r="83" spans="1:4" ht="63" x14ac:dyDescent="0.25">
      <c r="A83" s="9" t="s">
        <v>88</v>
      </c>
      <c r="B83" s="7" t="s">
        <v>86</v>
      </c>
      <c r="C83" s="29" t="s">
        <v>15</v>
      </c>
      <c r="D83" s="8">
        <v>602.6</v>
      </c>
    </row>
    <row r="84" spans="1:4" ht="63" x14ac:dyDescent="0.25">
      <c r="A84" s="9" t="s">
        <v>89</v>
      </c>
      <c r="B84" s="7" t="s">
        <v>86</v>
      </c>
      <c r="C84" s="29" t="s">
        <v>90</v>
      </c>
      <c r="D84" s="8">
        <v>0</v>
      </c>
    </row>
    <row r="85" spans="1:4" ht="63" x14ac:dyDescent="0.25">
      <c r="A85" s="9" t="s">
        <v>91</v>
      </c>
      <c r="B85" s="7" t="s">
        <v>86</v>
      </c>
      <c r="C85" s="29" t="s">
        <v>39</v>
      </c>
      <c r="D85" s="8">
        <v>10</v>
      </c>
    </row>
    <row r="86" spans="1:4" ht="31.5" x14ac:dyDescent="0.25">
      <c r="A86" s="6" t="s">
        <v>92</v>
      </c>
      <c r="B86" s="7" t="s">
        <v>93</v>
      </c>
      <c r="C86" s="48"/>
      <c r="D86" s="8">
        <f>D87</f>
        <v>100</v>
      </c>
    </row>
    <row r="87" spans="1:4" ht="31.5" x14ac:dyDescent="0.25">
      <c r="A87" s="6" t="s">
        <v>94</v>
      </c>
      <c r="B87" s="7" t="s">
        <v>93</v>
      </c>
      <c r="C87" s="29" t="s">
        <v>39</v>
      </c>
      <c r="D87" s="8">
        <v>100</v>
      </c>
    </row>
    <row r="88" spans="1:4" ht="15.75" x14ac:dyDescent="0.25">
      <c r="A88" s="6" t="s">
        <v>95</v>
      </c>
      <c r="B88" s="7" t="s">
        <v>96</v>
      </c>
      <c r="C88" s="50"/>
      <c r="D88" s="8">
        <f>D89+D90+D91</f>
        <v>519.476</v>
      </c>
    </row>
    <row r="89" spans="1:4" ht="31.5" x14ac:dyDescent="0.25">
      <c r="A89" s="6" t="s">
        <v>97</v>
      </c>
      <c r="B89" s="7" t="s">
        <v>96</v>
      </c>
      <c r="C89" s="50">
        <v>200</v>
      </c>
      <c r="D89" s="8">
        <v>15</v>
      </c>
    </row>
    <row r="90" spans="1:4" ht="31.5" x14ac:dyDescent="0.25">
      <c r="A90" s="6" t="s">
        <v>98</v>
      </c>
      <c r="B90" s="7" t="s">
        <v>96</v>
      </c>
      <c r="C90" s="50">
        <v>300</v>
      </c>
      <c r="D90" s="8">
        <v>418.476</v>
      </c>
    </row>
    <row r="91" spans="1:4" ht="15.75" x14ac:dyDescent="0.25">
      <c r="A91" s="6" t="s">
        <v>100</v>
      </c>
      <c r="B91" s="7" t="s">
        <v>96</v>
      </c>
      <c r="C91" s="50">
        <v>800</v>
      </c>
      <c r="D91" s="8">
        <v>86</v>
      </c>
    </row>
  </sheetData>
  <mergeCells count="5">
    <mergeCell ref="B11:B12"/>
    <mergeCell ref="A6:D9"/>
    <mergeCell ref="A11:A12"/>
    <mergeCell ref="D11:D12"/>
    <mergeCell ref="C11:C12"/>
  </mergeCells>
  <pageMargins left="0.7" right="0.7" top="0.75" bottom="0.75" header="0.3" footer="0.3"/>
  <pageSetup paperSize="9" scale="62" fitToHeight="0" orientation="portrait" r:id="rId1"/>
  <rowBreaks count="2" manualBreakCount="2">
    <brk id="57" max="3" man="1"/>
    <brk id="8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9"/>
  <sheetViews>
    <sheetView view="pageBreakPreview" zoomScale="90" zoomScaleNormal="100" zoomScaleSheetLayoutView="90" workbookViewId="0">
      <selection activeCell="E5" sqref="E5"/>
    </sheetView>
  </sheetViews>
  <sheetFormatPr defaultRowHeight="10.15" customHeight="1" x14ac:dyDescent="0.25"/>
  <cols>
    <col min="1" max="1" width="103.85546875" customWidth="1"/>
    <col min="2" max="2" width="16.7109375" customWidth="1"/>
    <col min="3" max="3" width="12.7109375" customWidth="1"/>
    <col min="4" max="5" width="14.85546875" customWidth="1"/>
  </cols>
  <sheetData>
    <row r="1" spans="1:21" ht="15.75" x14ac:dyDescent="0.25">
      <c r="E1" s="32" t="s">
        <v>109</v>
      </c>
    </row>
    <row r="2" spans="1:21" ht="15.75" x14ac:dyDescent="0.25">
      <c r="E2" s="32" t="s">
        <v>106</v>
      </c>
    </row>
    <row r="3" spans="1:21" ht="15.75" x14ac:dyDescent="0.25">
      <c r="E3" s="32" t="s">
        <v>107</v>
      </c>
    </row>
    <row r="4" spans="1:21" ht="15.75" x14ac:dyDescent="0.25">
      <c r="E4" s="32" t="s">
        <v>145</v>
      </c>
    </row>
    <row r="5" spans="1:21" ht="15" x14ac:dyDescent="0.25"/>
    <row r="6" spans="1:21" ht="17.45" customHeight="1" x14ac:dyDescent="0.25">
      <c r="A6" s="71" t="s">
        <v>127</v>
      </c>
      <c r="B6" s="71"/>
      <c r="C6" s="71"/>
      <c r="D6" s="71"/>
      <c r="E6" s="71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</row>
    <row r="7" spans="1:21" ht="15" x14ac:dyDescent="0.25">
      <c r="A7" s="71"/>
      <c r="B7" s="71"/>
      <c r="C7" s="71"/>
      <c r="D7" s="71"/>
      <c r="E7" s="71"/>
    </row>
    <row r="8" spans="1:21" ht="15" x14ac:dyDescent="0.25">
      <c r="A8" s="71"/>
      <c r="B8" s="71"/>
      <c r="C8" s="71"/>
      <c r="D8" s="71"/>
      <c r="E8" s="71"/>
    </row>
    <row r="9" spans="1:21" ht="15" x14ac:dyDescent="0.25">
      <c r="A9" s="71"/>
      <c r="B9" s="71"/>
      <c r="C9" s="71"/>
      <c r="D9" s="71"/>
      <c r="E9" s="71"/>
    </row>
    <row r="10" spans="1:21" ht="19.5" customHeight="1" x14ac:dyDescent="0.25">
      <c r="A10" s="2"/>
      <c r="B10" s="2"/>
      <c r="C10" s="2"/>
      <c r="D10" s="2"/>
      <c r="E10" s="10" t="s">
        <v>0</v>
      </c>
    </row>
    <row r="11" spans="1:21" ht="14.45" customHeight="1" x14ac:dyDescent="0.25">
      <c r="A11" s="70" t="s">
        <v>6</v>
      </c>
      <c r="B11" s="70" t="s">
        <v>4</v>
      </c>
      <c r="C11" s="70" t="s">
        <v>5</v>
      </c>
      <c r="D11" s="72" t="s">
        <v>115</v>
      </c>
      <c r="E11" s="72" t="s">
        <v>128</v>
      </c>
    </row>
    <row r="12" spans="1:21" ht="14.45" customHeight="1" x14ac:dyDescent="0.25">
      <c r="A12" s="70"/>
      <c r="B12" s="70" t="s">
        <v>2</v>
      </c>
      <c r="C12" s="70" t="s">
        <v>3</v>
      </c>
      <c r="D12" s="70" t="s">
        <v>1</v>
      </c>
      <c r="E12" s="70" t="s">
        <v>1</v>
      </c>
    </row>
    <row r="13" spans="1:21" ht="15" x14ac:dyDescent="0.25">
      <c r="A13" s="34">
        <v>1</v>
      </c>
      <c r="B13" s="34">
        <v>2</v>
      </c>
      <c r="C13" s="34">
        <v>3</v>
      </c>
      <c r="D13" s="34">
        <v>4</v>
      </c>
      <c r="E13" s="34">
        <v>5</v>
      </c>
    </row>
    <row r="14" spans="1:21" ht="16.7" customHeight="1" x14ac:dyDescent="0.25">
      <c r="A14" s="4" t="s">
        <v>7</v>
      </c>
      <c r="B14" s="3"/>
      <c r="C14" s="3"/>
      <c r="D14" s="41">
        <f>D15+D54+D59</f>
        <v>44644.444000000003</v>
      </c>
      <c r="E14" s="41">
        <f>E15+E54+E59</f>
        <v>46207.161999999997</v>
      </c>
    </row>
    <row r="15" spans="1:21" s="37" customFormat="1" ht="31.5" x14ac:dyDescent="0.25">
      <c r="A15" s="35" t="s">
        <v>8</v>
      </c>
      <c r="B15" s="36" t="s">
        <v>9</v>
      </c>
      <c r="C15" s="36"/>
      <c r="D15" s="42">
        <f>D16+D29+D42+D49</f>
        <v>6456.1510000000007</v>
      </c>
      <c r="E15" s="42">
        <f>E16+E29+E42+E49</f>
        <v>6626.1459999999997</v>
      </c>
    </row>
    <row r="16" spans="1:21" ht="15.75" x14ac:dyDescent="0.25">
      <c r="A16" s="23" t="s">
        <v>10</v>
      </c>
      <c r="B16" s="7" t="s">
        <v>11</v>
      </c>
      <c r="C16" s="7"/>
      <c r="D16" s="43">
        <f>D21+D23+D27</f>
        <v>1300</v>
      </c>
      <c r="E16" s="43">
        <f>E21+E23+E27</f>
        <v>1300</v>
      </c>
    </row>
    <row r="17" spans="1:5" ht="15.75" hidden="1" x14ac:dyDescent="0.25">
      <c r="A17" s="6" t="s">
        <v>12</v>
      </c>
      <c r="B17" s="7" t="s">
        <v>13</v>
      </c>
      <c r="C17" s="7"/>
      <c r="D17" s="43"/>
      <c r="E17" s="43"/>
    </row>
    <row r="18" spans="1:5" s="31" customFormat="1" ht="31.5" hidden="1" x14ac:dyDescent="0.25">
      <c r="A18" s="28" t="s">
        <v>14</v>
      </c>
      <c r="B18" s="29" t="s">
        <v>13</v>
      </c>
      <c r="C18" s="29" t="s">
        <v>15</v>
      </c>
      <c r="D18" s="44"/>
      <c r="E18" s="44"/>
    </row>
    <row r="19" spans="1:5" ht="15.75" hidden="1" x14ac:dyDescent="0.25">
      <c r="A19" s="6" t="s">
        <v>16</v>
      </c>
      <c r="B19" s="7" t="s">
        <v>17</v>
      </c>
      <c r="C19" s="7"/>
      <c r="D19" s="43"/>
      <c r="E19" s="43"/>
    </row>
    <row r="20" spans="1:5" s="31" customFormat="1" ht="31.5" hidden="1" x14ac:dyDescent="0.25">
      <c r="A20" s="28" t="s">
        <v>18</v>
      </c>
      <c r="B20" s="29" t="s">
        <v>17</v>
      </c>
      <c r="C20" s="29" t="s">
        <v>15</v>
      </c>
      <c r="D20" s="44"/>
      <c r="E20" s="44"/>
    </row>
    <row r="21" spans="1:5" s="31" customFormat="1" ht="15.75" x14ac:dyDescent="0.25">
      <c r="A21" s="51" t="s">
        <v>112</v>
      </c>
      <c r="B21" s="52" t="s">
        <v>114</v>
      </c>
      <c r="C21" s="29"/>
      <c r="D21" s="44">
        <f>D22</f>
        <v>500</v>
      </c>
      <c r="E21" s="44">
        <f>E22</f>
        <v>500</v>
      </c>
    </row>
    <row r="22" spans="1:5" s="31" customFormat="1" ht="31.5" x14ac:dyDescent="0.25">
      <c r="A22" s="28" t="s">
        <v>113</v>
      </c>
      <c r="B22" s="29" t="s">
        <v>114</v>
      </c>
      <c r="C22" s="29" t="s">
        <v>15</v>
      </c>
      <c r="D22" s="44">
        <v>500</v>
      </c>
      <c r="E22" s="44">
        <v>500</v>
      </c>
    </row>
    <row r="23" spans="1:5" ht="15.75" x14ac:dyDescent="0.25">
      <c r="A23" s="6" t="s">
        <v>19</v>
      </c>
      <c r="B23" s="7" t="s">
        <v>20</v>
      </c>
      <c r="C23" s="7"/>
      <c r="D23" s="43">
        <f>D24</f>
        <v>800</v>
      </c>
      <c r="E23" s="43">
        <f>E24</f>
        <v>800</v>
      </c>
    </row>
    <row r="24" spans="1:5" s="31" customFormat="1" ht="31.5" x14ac:dyDescent="0.25">
      <c r="A24" s="28" t="s">
        <v>21</v>
      </c>
      <c r="B24" s="29" t="s">
        <v>20</v>
      </c>
      <c r="C24" s="29" t="s">
        <v>15</v>
      </c>
      <c r="D24" s="44">
        <v>800</v>
      </c>
      <c r="E24" s="44">
        <v>800</v>
      </c>
    </row>
    <row r="25" spans="1:5" ht="15.75" hidden="1" x14ac:dyDescent="0.25">
      <c r="A25" s="6" t="s">
        <v>22</v>
      </c>
      <c r="B25" s="7" t="s">
        <v>23</v>
      </c>
      <c r="C25" s="7"/>
      <c r="D25" s="43"/>
      <c r="E25" s="43"/>
    </row>
    <row r="26" spans="1:5" s="31" customFormat="1" ht="15.75" hidden="1" x14ac:dyDescent="0.25">
      <c r="A26" s="28" t="s">
        <v>24</v>
      </c>
      <c r="B26" s="29" t="s">
        <v>23</v>
      </c>
      <c r="C26" s="29" t="s">
        <v>15</v>
      </c>
      <c r="D26" s="44"/>
      <c r="E26" s="44"/>
    </row>
    <row r="27" spans="1:5" ht="15.75" hidden="1" x14ac:dyDescent="0.25">
      <c r="A27" s="6" t="s">
        <v>25</v>
      </c>
      <c r="B27" s="7" t="s">
        <v>26</v>
      </c>
      <c r="C27" s="7"/>
      <c r="D27" s="43">
        <f>D28</f>
        <v>0</v>
      </c>
      <c r="E27" s="43">
        <f>E28</f>
        <v>0</v>
      </c>
    </row>
    <row r="28" spans="1:5" s="31" customFormat="1" ht="31.5" hidden="1" x14ac:dyDescent="0.25">
      <c r="A28" s="28" t="s">
        <v>27</v>
      </c>
      <c r="B28" s="29" t="s">
        <v>26</v>
      </c>
      <c r="C28" s="29" t="s">
        <v>15</v>
      </c>
      <c r="D28" s="44">
        <v>0</v>
      </c>
      <c r="E28" s="44">
        <v>0</v>
      </c>
    </row>
    <row r="29" spans="1:5" ht="31.5" x14ac:dyDescent="0.25">
      <c r="A29" s="23" t="s">
        <v>28</v>
      </c>
      <c r="B29" s="7" t="s">
        <v>29</v>
      </c>
      <c r="C29" s="7"/>
      <c r="D29" s="43">
        <f>D30+D34+D38+D40</f>
        <v>1900</v>
      </c>
      <c r="E29" s="43">
        <f>E30+E34+E38+E40</f>
        <v>1900</v>
      </c>
    </row>
    <row r="30" spans="1:5" ht="15.75" x14ac:dyDescent="0.25">
      <c r="A30" s="6" t="s">
        <v>30</v>
      </c>
      <c r="B30" s="7" t="s">
        <v>31</v>
      </c>
      <c r="C30" s="7"/>
      <c r="D30" s="43">
        <f>D31</f>
        <v>1500</v>
      </c>
      <c r="E30" s="43">
        <f>E31</f>
        <v>1500</v>
      </c>
    </row>
    <row r="31" spans="1:5" s="31" customFormat="1" ht="31.5" x14ac:dyDescent="0.25">
      <c r="A31" s="28" t="s">
        <v>32</v>
      </c>
      <c r="B31" s="29" t="s">
        <v>31</v>
      </c>
      <c r="C31" s="29" t="s">
        <v>15</v>
      </c>
      <c r="D31" s="44">
        <v>1500</v>
      </c>
      <c r="E31" s="44">
        <v>1500</v>
      </c>
    </row>
    <row r="32" spans="1:5" ht="15.75" hidden="1" x14ac:dyDescent="0.25">
      <c r="A32" s="6" t="s">
        <v>33</v>
      </c>
      <c r="B32" s="7" t="s">
        <v>34</v>
      </c>
      <c r="C32" s="7"/>
      <c r="D32" s="43"/>
      <c r="E32" s="43"/>
    </row>
    <row r="33" spans="1:5" s="31" customFormat="1" ht="31.5" hidden="1" x14ac:dyDescent="0.25">
      <c r="A33" s="28" t="s">
        <v>35</v>
      </c>
      <c r="B33" s="29" t="s">
        <v>34</v>
      </c>
      <c r="C33" s="29" t="s">
        <v>15</v>
      </c>
      <c r="D33" s="44"/>
      <c r="E33" s="44"/>
    </row>
    <row r="34" spans="1:5" ht="15.75" x14ac:dyDescent="0.25">
      <c r="A34" s="6" t="s">
        <v>36</v>
      </c>
      <c r="B34" s="7" t="s">
        <v>37</v>
      </c>
      <c r="C34" s="7"/>
      <c r="D34" s="43">
        <f>D35</f>
        <v>300</v>
      </c>
      <c r="E34" s="43">
        <f>E35</f>
        <v>300</v>
      </c>
    </row>
    <row r="35" spans="1:5" s="31" customFormat="1" ht="15.75" x14ac:dyDescent="0.25">
      <c r="A35" s="28" t="s">
        <v>38</v>
      </c>
      <c r="B35" s="29" t="s">
        <v>37</v>
      </c>
      <c r="C35" s="29" t="s">
        <v>39</v>
      </c>
      <c r="D35" s="44">
        <v>300</v>
      </c>
      <c r="E35" s="44">
        <v>300</v>
      </c>
    </row>
    <row r="36" spans="1:5" ht="15.75" hidden="1" x14ac:dyDescent="0.25">
      <c r="A36" s="6" t="s">
        <v>40</v>
      </c>
      <c r="B36" s="7" t="s">
        <v>41</v>
      </c>
      <c r="C36" s="7"/>
      <c r="D36" s="43"/>
      <c r="E36" s="43"/>
    </row>
    <row r="37" spans="1:5" s="31" customFormat="1" ht="31.5" hidden="1" x14ac:dyDescent="0.25">
      <c r="A37" s="28" t="s">
        <v>42</v>
      </c>
      <c r="B37" s="29" t="s">
        <v>41</v>
      </c>
      <c r="C37" s="29" t="s">
        <v>15</v>
      </c>
      <c r="D37" s="44"/>
      <c r="E37" s="44"/>
    </row>
    <row r="38" spans="1:5" ht="15.75" x14ac:dyDescent="0.25">
      <c r="A38" s="6" t="s">
        <v>43</v>
      </c>
      <c r="B38" s="7" t="s">
        <v>44</v>
      </c>
      <c r="C38" s="7"/>
      <c r="D38" s="43">
        <f>D39</f>
        <v>100</v>
      </c>
      <c r="E38" s="43">
        <f>E39</f>
        <v>100</v>
      </c>
    </row>
    <row r="39" spans="1:5" s="31" customFormat="1" ht="31.5" x14ac:dyDescent="0.25">
      <c r="A39" s="28" t="s">
        <v>45</v>
      </c>
      <c r="B39" s="29" t="s">
        <v>44</v>
      </c>
      <c r="C39" s="29" t="s">
        <v>15</v>
      </c>
      <c r="D39" s="44">
        <v>100</v>
      </c>
      <c r="E39" s="44">
        <v>100</v>
      </c>
    </row>
    <row r="40" spans="1:5" ht="15.75" hidden="1" x14ac:dyDescent="0.25">
      <c r="A40" s="6" t="s">
        <v>46</v>
      </c>
      <c r="B40" s="7" t="s">
        <v>47</v>
      </c>
      <c r="C40" s="7"/>
      <c r="D40" s="43">
        <f>D41</f>
        <v>0</v>
      </c>
      <c r="E40" s="43">
        <f>E41</f>
        <v>0</v>
      </c>
    </row>
    <row r="41" spans="1:5" s="31" customFormat="1" ht="31.5" hidden="1" x14ac:dyDescent="0.25">
      <c r="A41" s="28" t="s">
        <v>48</v>
      </c>
      <c r="B41" s="29" t="s">
        <v>47</v>
      </c>
      <c r="C41" s="29" t="s">
        <v>15</v>
      </c>
      <c r="D41" s="44">
        <v>0</v>
      </c>
      <c r="E41" s="44">
        <v>0</v>
      </c>
    </row>
    <row r="42" spans="1:5" ht="15.75" x14ac:dyDescent="0.25">
      <c r="A42" s="23" t="s">
        <v>49</v>
      </c>
      <c r="B42" s="7" t="s">
        <v>50</v>
      </c>
      <c r="C42" s="7"/>
      <c r="D42" s="43">
        <f>D43+D45+D47</f>
        <v>3225.3510000000001</v>
      </c>
      <c r="E42" s="43">
        <f>E43+E45+E47</f>
        <v>3395.346</v>
      </c>
    </row>
    <row r="43" spans="1:5" ht="15.75" x14ac:dyDescent="0.25">
      <c r="A43" s="6" t="s">
        <v>51</v>
      </c>
      <c r="B43" s="7" t="s">
        <v>52</v>
      </c>
      <c r="C43" s="7"/>
      <c r="D43" s="43">
        <f>D44</f>
        <v>3060.3710000000001</v>
      </c>
      <c r="E43" s="43">
        <f>E44</f>
        <v>3228.049</v>
      </c>
    </row>
    <row r="44" spans="1:5" s="31" customFormat="1" ht="31.5" x14ac:dyDescent="0.25">
      <c r="A44" s="28" t="s">
        <v>53</v>
      </c>
      <c r="B44" s="29" t="s">
        <v>52</v>
      </c>
      <c r="C44" s="29" t="s">
        <v>15</v>
      </c>
      <c r="D44" s="44">
        <v>3060.3710000000001</v>
      </c>
      <c r="E44" s="44">
        <v>3228.049</v>
      </c>
    </row>
    <row r="45" spans="1:5" ht="15.75" x14ac:dyDescent="0.25">
      <c r="A45" s="6" t="s">
        <v>54</v>
      </c>
      <c r="B45" s="7" t="s">
        <v>55</v>
      </c>
      <c r="C45" s="7"/>
      <c r="D45" s="43">
        <f>D46</f>
        <v>164.98</v>
      </c>
      <c r="E45" s="43">
        <f>E46</f>
        <v>167.297</v>
      </c>
    </row>
    <row r="46" spans="1:5" ht="31.5" x14ac:dyDescent="0.25">
      <c r="A46" s="6" t="s">
        <v>56</v>
      </c>
      <c r="B46" s="7" t="s">
        <v>55</v>
      </c>
      <c r="C46" s="7" t="s">
        <v>15</v>
      </c>
      <c r="D46" s="43">
        <f>200-35.02</f>
        <v>164.98</v>
      </c>
      <c r="E46" s="43">
        <f>200-32.703</f>
        <v>167.297</v>
      </c>
    </row>
    <row r="47" spans="1:5" ht="15.75" hidden="1" x14ac:dyDescent="0.25">
      <c r="A47" s="6" t="s">
        <v>57</v>
      </c>
      <c r="B47" s="7" t="s">
        <v>58</v>
      </c>
      <c r="C47" s="7"/>
      <c r="D47" s="43">
        <f>D48</f>
        <v>0</v>
      </c>
      <c r="E47" s="43">
        <f>E48</f>
        <v>0</v>
      </c>
    </row>
    <row r="48" spans="1:5" s="31" customFormat="1" ht="15.75" hidden="1" x14ac:dyDescent="0.25">
      <c r="A48" s="28" t="s">
        <v>59</v>
      </c>
      <c r="B48" s="29" t="s">
        <v>58</v>
      </c>
      <c r="C48" s="29" t="s">
        <v>39</v>
      </c>
      <c r="D48" s="44">
        <v>0</v>
      </c>
      <c r="E48" s="44">
        <v>0</v>
      </c>
    </row>
    <row r="49" spans="1:5" ht="31.5" x14ac:dyDescent="0.25">
      <c r="A49" s="23" t="s">
        <v>105</v>
      </c>
      <c r="B49" s="7" t="s">
        <v>60</v>
      </c>
      <c r="C49" s="7"/>
      <c r="D49" s="43">
        <f>D50</f>
        <v>30.8</v>
      </c>
      <c r="E49" s="43">
        <f>E50</f>
        <v>30.8</v>
      </c>
    </row>
    <row r="50" spans="1:5" ht="15.75" x14ac:dyDescent="0.25">
      <c r="A50" s="6" t="s">
        <v>129</v>
      </c>
      <c r="B50" s="7" t="s">
        <v>131</v>
      </c>
      <c r="C50" s="7"/>
      <c r="D50" s="43">
        <f>D51</f>
        <v>30.8</v>
      </c>
      <c r="E50" s="43">
        <f>E51</f>
        <v>30.8</v>
      </c>
    </row>
    <row r="51" spans="1:5" s="31" customFormat="1" ht="31.5" x14ac:dyDescent="0.25">
      <c r="A51" s="28" t="s">
        <v>130</v>
      </c>
      <c r="B51" s="29" t="s">
        <v>132</v>
      </c>
      <c r="C51" s="29" t="s">
        <v>15</v>
      </c>
      <c r="D51" s="44">
        <v>30.8</v>
      </c>
      <c r="E51" s="44">
        <v>30.8</v>
      </c>
    </row>
    <row r="52" spans="1:5" ht="15.75" hidden="1" x14ac:dyDescent="0.25">
      <c r="A52" s="6" t="s">
        <v>62</v>
      </c>
      <c r="B52" s="7" t="s">
        <v>63</v>
      </c>
      <c r="C52" s="7"/>
      <c r="D52" s="43">
        <f>D53</f>
        <v>0</v>
      </c>
      <c r="E52" s="43">
        <f>E53</f>
        <v>0</v>
      </c>
    </row>
    <row r="53" spans="1:5" s="31" customFormat="1" ht="31.5" hidden="1" x14ac:dyDescent="0.25">
      <c r="A53" s="28" t="s">
        <v>64</v>
      </c>
      <c r="B53" s="29" t="s">
        <v>63</v>
      </c>
      <c r="C53" s="29" t="s">
        <v>39</v>
      </c>
      <c r="D53" s="44">
        <v>0</v>
      </c>
      <c r="E53" s="44">
        <v>0</v>
      </c>
    </row>
    <row r="54" spans="1:5" ht="15.75" x14ac:dyDescent="0.25">
      <c r="A54" s="20" t="s">
        <v>67</v>
      </c>
      <c r="B54" s="21" t="s">
        <v>68</v>
      </c>
      <c r="C54" s="21"/>
      <c r="D54" s="45">
        <f t="shared" ref="D54:E56" si="0">D55</f>
        <v>27570.45</v>
      </c>
      <c r="E54" s="45">
        <f t="shared" si="0"/>
        <v>27570.45</v>
      </c>
    </row>
    <row r="55" spans="1:5" ht="15.75" x14ac:dyDescent="0.25">
      <c r="A55" s="6" t="s">
        <v>69</v>
      </c>
      <c r="B55" s="7" t="s">
        <v>70</v>
      </c>
      <c r="C55" s="7"/>
      <c r="D55" s="43">
        <f t="shared" si="0"/>
        <v>27570.45</v>
      </c>
      <c r="E55" s="43">
        <f t="shared" si="0"/>
        <v>27570.45</v>
      </c>
    </row>
    <row r="56" spans="1:5" ht="31.5" x14ac:dyDescent="0.25">
      <c r="A56" s="6" t="s">
        <v>71</v>
      </c>
      <c r="B56" s="7" t="s">
        <v>72</v>
      </c>
      <c r="C56" s="7"/>
      <c r="D56" s="43">
        <f t="shared" si="0"/>
        <v>27570.45</v>
      </c>
      <c r="E56" s="43">
        <f t="shared" si="0"/>
        <v>27570.45</v>
      </c>
    </row>
    <row r="57" spans="1:5" s="31" customFormat="1" ht="47.25" x14ac:dyDescent="0.25">
      <c r="A57" s="28" t="s">
        <v>73</v>
      </c>
      <c r="B57" s="29" t="s">
        <v>72</v>
      </c>
      <c r="C57" s="29" t="s">
        <v>74</v>
      </c>
      <c r="D57" s="44">
        <v>27570.45</v>
      </c>
      <c r="E57" s="44">
        <v>27570.45</v>
      </c>
    </row>
    <row r="58" spans="1:5" ht="15.75" x14ac:dyDescent="0.25">
      <c r="A58" s="6"/>
      <c r="B58" s="7"/>
      <c r="C58" s="7"/>
      <c r="D58" s="43"/>
      <c r="E58" s="43"/>
    </row>
    <row r="59" spans="1:5" ht="15.75" x14ac:dyDescent="0.25">
      <c r="A59" s="38" t="s">
        <v>75</v>
      </c>
      <c r="B59" s="39" t="s">
        <v>76</v>
      </c>
      <c r="C59" s="39"/>
      <c r="D59" s="46">
        <f>D60+D64+D67+D74+D72+D78+D62</f>
        <v>10617.843000000003</v>
      </c>
      <c r="E59" s="46">
        <f>E60+E64+E67+E74+E72+E78+E62</f>
        <v>12010.566000000001</v>
      </c>
    </row>
    <row r="60" spans="1:5" ht="31.5" x14ac:dyDescent="0.25">
      <c r="A60" s="6" t="s">
        <v>77</v>
      </c>
      <c r="B60" s="7" t="s">
        <v>78</v>
      </c>
      <c r="C60" s="7"/>
      <c r="D60" s="43">
        <f>D61</f>
        <v>898.274</v>
      </c>
      <c r="E60" s="43">
        <f>E61</f>
        <v>898.274</v>
      </c>
    </row>
    <row r="61" spans="1:5" s="31" customFormat="1" ht="63" x14ac:dyDescent="0.25">
      <c r="A61" s="40" t="s">
        <v>79</v>
      </c>
      <c r="B61" s="29" t="s">
        <v>78</v>
      </c>
      <c r="C61" s="29" t="s">
        <v>80</v>
      </c>
      <c r="D61" s="44">
        <v>898.274</v>
      </c>
      <c r="E61" s="44">
        <v>898.274</v>
      </c>
    </row>
    <row r="62" spans="1:5" s="31" customFormat="1" ht="31.5" x14ac:dyDescent="0.25">
      <c r="A62" s="9" t="s">
        <v>122</v>
      </c>
      <c r="B62" s="7" t="s">
        <v>124</v>
      </c>
      <c r="C62" s="48"/>
      <c r="D62" s="44">
        <f>D63</f>
        <v>25.472000000000001</v>
      </c>
      <c r="E62" s="44">
        <f>E63</f>
        <v>25.472000000000001</v>
      </c>
    </row>
    <row r="63" spans="1:5" s="31" customFormat="1" ht="31.5" x14ac:dyDescent="0.25">
      <c r="A63" s="40" t="s">
        <v>123</v>
      </c>
      <c r="B63" s="29" t="s">
        <v>124</v>
      </c>
      <c r="C63" s="29" t="s">
        <v>90</v>
      </c>
      <c r="D63" s="44">
        <v>25.472000000000001</v>
      </c>
      <c r="E63" s="44">
        <v>25.472000000000001</v>
      </c>
    </row>
    <row r="64" spans="1:5" ht="78.75" x14ac:dyDescent="0.25">
      <c r="A64" s="9" t="s">
        <v>81</v>
      </c>
      <c r="B64" s="7" t="s">
        <v>82</v>
      </c>
      <c r="C64" s="7"/>
      <c r="D64" s="43">
        <f>D65+D66</f>
        <v>18.060000000000002</v>
      </c>
      <c r="E64" s="43">
        <f>E65+E66</f>
        <v>18.060000000000002</v>
      </c>
    </row>
    <row r="65" spans="1:5" s="31" customFormat="1" ht="110.25" x14ac:dyDescent="0.25">
      <c r="A65" s="40" t="s">
        <v>83</v>
      </c>
      <c r="B65" s="29" t="s">
        <v>82</v>
      </c>
      <c r="C65" s="29" t="s">
        <v>80</v>
      </c>
      <c r="D65" s="44">
        <v>15.82</v>
      </c>
      <c r="E65" s="44">
        <v>15.82</v>
      </c>
    </row>
    <row r="66" spans="1:5" s="31" customFormat="1" ht="78.75" x14ac:dyDescent="0.25">
      <c r="A66" s="40" t="s">
        <v>84</v>
      </c>
      <c r="B66" s="29" t="s">
        <v>82</v>
      </c>
      <c r="C66" s="29" t="s">
        <v>15</v>
      </c>
      <c r="D66" s="44">
        <v>2.2400000000000002</v>
      </c>
      <c r="E66" s="44">
        <v>2.2400000000000002</v>
      </c>
    </row>
    <row r="67" spans="1:5" ht="47.25" x14ac:dyDescent="0.25">
      <c r="A67" s="6" t="s">
        <v>85</v>
      </c>
      <c r="B67" s="7" t="s">
        <v>86</v>
      </c>
      <c r="C67" s="7"/>
      <c r="D67" s="43">
        <f>D68+D69+D70+D71</f>
        <v>7808.2080000000005</v>
      </c>
      <c r="E67" s="43">
        <f>E68+E69+E70+E71</f>
        <v>7808.2080000000005</v>
      </c>
    </row>
    <row r="68" spans="1:5" s="31" customFormat="1" ht="78.75" x14ac:dyDescent="0.25">
      <c r="A68" s="40" t="s">
        <v>87</v>
      </c>
      <c r="B68" s="29" t="s">
        <v>86</v>
      </c>
      <c r="C68" s="29" t="s">
        <v>80</v>
      </c>
      <c r="D68" s="44">
        <v>7367.6080000000002</v>
      </c>
      <c r="E68" s="44">
        <v>7367.6080000000002</v>
      </c>
    </row>
    <row r="69" spans="1:5" s="31" customFormat="1" ht="63" x14ac:dyDescent="0.25">
      <c r="A69" s="40" t="s">
        <v>88</v>
      </c>
      <c r="B69" s="29" t="s">
        <v>86</v>
      </c>
      <c r="C69" s="29" t="s">
        <v>15</v>
      </c>
      <c r="D69" s="44">
        <v>430.6</v>
      </c>
      <c r="E69" s="44">
        <v>430.6</v>
      </c>
    </row>
    <row r="70" spans="1:5" s="31" customFormat="1" ht="63" hidden="1" x14ac:dyDescent="0.25">
      <c r="A70" s="40" t="s">
        <v>89</v>
      </c>
      <c r="B70" s="29" t="s">
        <v>86</v>
      </c>
      <c r="C70" s="29" t="s">
        <v>90</v>
      </c>
      <c r="D70" s="44">
        <v>0</v>
      </c>
      <c r="E70" s="44">
        <v>0</v>
      </c>
    </row>
    <row r="71" spans="1:5" s="31" customFormat="1" ht="63" x14ac:dyDescent="0.25">
      <c r="A71" s="40" t="s">
        <v>91</v>
      </c>
      <c r="B71" s="29" t="s">
        <v>86</v>
      </c>
      <c r="C71" s="29" t="s">
        <v>39</v>
      </c>
      <c r="D71" s="44">
        <v>10</v>
      </c>
      <c r="E71" s="44">
        <v>10</v>
      </c>
    </row>
    <row r="72" spans="1:5" ht="31.5" x14ac:dyDescent="0.25">
      <c r="A72" s="6" t="s">
        <v>92</v>
      </c>
      <c r="B72" s="7" t="s">
        <v>93</v>
      </c>
      <c r="C72" s="48"/>
      <c r="D72" s="8">
        <f>D73</f>
        <v>100</v>
      </c>
      <c r="E72" s="8">
        <f>E73</f>
        <v>100</v>
      </c>
    </row>
    <row r="73" spans="1:5" ht="31.5" x14ac:dyDescent="0.25">
      <c r="A73" s="6" t="s">
        <v>94</v>
      </c>
      <c r="B73" s="7" t="s">
        <v>93</v>
      </c>
      <c r="C73" s="29" t="s">
        <v>39</v>
      </c>
      <c r="D73" s="8">
        <v>100</v>
      </c>
      <c r="E73" s="8">
        <v>100</v>
      </c>
    </row>
    <row r="74" spans="1:5" ht="15.75" x14ac:dyDescent="0.25">
      <c r="A74" s="6" t="s">
        <v>95</v>
      </c>
      <c r="B74" s="7" t="s">
        <v>96</v>
      </c>
      <c r="C74" s="7"/>
      <c r="D74" s="43">
        <f>D76+D77</f>
        <v>444.476</v>
      </c>
      <c r="E74" s="43">
        <f>E76+E77</f>
        <v>444.476</v>
      </c>
    </row>
    <row r="75" spans="1:5" s="31" customFormat="1" ht="31.5" hidden="1" x14ac:dyDescent="0.25">
      <c r="A75" s="28" t="s">
        <v>97</v>
      </c>
      <c r="B75" s="29" t="s">
        <v>96</v>
      </c>
      <c r="C75" s="29" t="s">
        <v>15</v>
      </c>
      <c r="D75" s="44"/>
      <c r="E75" s="44"/>
    </row>
    <row r="76" spans="1:5" s="31" customFormat="1" ht="15.75" x14ac:dyDescent="0.25">
      <c r="A76" s="28" t="s">
        <v>98</v>
      </c>
      <c r="B76" s="29" t="s">
        <v>96</v>
      </c>
      <c r="C76" s="29" t="s">
        <v>99</v>
      </c>
      <c r="D76" s="44">
        <v>418.476</v>
      </c>
      <c r="E76" s="44">
        <v>418.476</v>
      </c>
    </row>
    <row r="77" spans="1:5" s="31" customFormat="1" ht="15.75" x14ac:dyDescent="0.25">
      <c r="A77" s="28" t="s">
        <v>100</v>
      </c>
      <c r="B77" s="29" t="s">
        <v>96</v>
      </c>
      <c r="C77" s="29" t="s">
        <v>39</v>
      </c>
      <c r="D77" s="44">
        <v>26</v>
      </c>
      <c r="E77" s="44">
        <v>26</v>
      </c>
    </row>
    <row r="78" spans="1:5" ht="15.75" x14ac:dyDescent="0.25">
      <c r="A78" s="6" t="s">
        <v>101</v>
      </c>
      <c r="B78" s="7" t="s">
        <v>102</v>
      </c>
      <c r="C78" s="7"/>
      <c r="D78" s="43">
        <f>D79</f>
        <v>1323.3530000000001</v>
      </c>
      <c r="E78" s="43">
        <f>E79</f>
        <v>2716.076</v>
      </c>
    </row>
    <row r="79" spans="1:5" s="31" customFormat="1" ht="15.75" x14ac:dyDescent="0.25">
      <c r="A79" s="28" t="s">
        <v>103</v>
      </c>
      <c r="B79" s="29" t="s">
        <v>102</v>
      </c>
      <c r="C79" s="29" t="s">
        <v>104</v>
      </c>
      <c r="D79" s="44">
        <v>1323.3530000000001</v>
      </c>
      <c r="E79" s="44">
        <v>2716.076</v>
      </c>
    </row>
  </sheetData>
  <mergeCells count="6">
    <mergeCell ref="D11:D12"/>
    <mergeCell ref="C11:C12"/>
    <mergeCell ref="B11:B12"/>
    <mergeCell ref="A6:E9"/>
    <mergeCell ref="A11:A12"/>
    <mergeCell ref="E11:E12"/>
  </mergeCells>
  <pageMargins left="0.7" right="0.7" top="0.75" bottom="0.75" header="0.3" footer="0.3"/>
  <pageSetup paperSize="9" scale="53" fitToHeight="0" orientation="portrait" r:id="rId1"/>
  <rowBreaks count="1" manualBreakCount="1">
    <brk id="6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  <vt:lpstr>'1-й год'!Область_печати</vt:lpstr>
      <vt:lpstr>'2-й и 3-й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2019-02-14T12:05:52Z</cp:lastPrinted>
  <dcterms:created xsi:type="dcterms:W3CDTF">2016-11-14T12:45:17Z</dcterms:created>
  <dcterms:modified xsi:type="dcterms:W3CDTF">2019-02-14T12:06:10Z</dcterms:modified>
</cp:coreProperties>
</file>