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8 2 созыва\Сессия 25\№ II-25-124  утверждение Бюджета на 2019\"/>
    </mc:Choice>
  </mc:AlternateContent>
  <bookViews>
    <workbookView xWindow="135" yWindow="525" windowWidth="22710" windowHeight="8940"/>
  </bookViews>
  <sheets>
    <sheet name="1-й год" sheetId="1" r:id="rId1"/>
    <sheet name="2-й и 3-й года" sheetId="2" r:id="rId2"/>
    <sheet name="Лист1" sheetId="3" r:id="rId3"/>
  </sheets>
  <definedNames>
    <definedName name="_xlnm.Print_Titles" localSheetId="0">'1-й год'!$11:$11</definedName>
    <definedName name="_xlnm.Print_Titles" localSheetId="1">'2-й и 3-й года'!$10:$10</definedName>
    <definedName name="_xlnm.Print_Area" localSheetId="0">'1-й год'!$A$1:$E$92</definedName>
    <definedName name="_xlnm.Print_Area" localSheetId="1">'2-й и 3-й года'!$A$1:$F$83</definedName>
  </definedNames>
  <calcPr calcId="152511"/>
</workbook>
</file>

<file path=xl/calcChain.xml><?xml version="1.0" encoding="utf-8"?>
<calcChain xmlns="http://schemas.openxmlformats.org/spreadsheetml/2006/main">
  <c r="F43" i="2" l="1"/>
  <c r="E43" i="2"/>
  <c r="E69" i="1" l="1"/>
  <c r="E69" i="2"/>
  <c r="E76" i="1" l="1"/>
  <c r="F49" i="2" l="1"/>
  <c r="F48" i="2" s="1"/>
  <c r="E49" i="2"/>
  <c r="E48" i="2" s="1"/>
  <c r="E50" i="1" l="1"/>
  <c r="E56" i="1" l="1"/>
  <c r="E60" i="1"/>
  <c r="E59" i="1" s="1"/>
  <c r="F45" i="2" l="1"/>
  <c r="E45" i="2"/>
  <c r="E46" i="1"/>
  <c r="E44" i="1"/>
  <c r="F64" i="2" l="1"/>
  <c r="E64" i="2"/>
  <c r="E74" i="1"/>
  <c r="E32" i="1"/>
  <c r="E52" i="1"/>
  <c r="E49" i="1" s="1"/>
  <c r="E68" i="1" l="1"/>
  <c r="E67" i="1" s="1"/>
  <c r="E66" i="1" s="1"/>
  <c r="F20" i="2" l="1"/>
  <c r="E20" i="2"/>
  <c r="F22" i="2"/>
  <c r="E22" i="2"/>
  <c r="F26" i="2"/>
  <c r="E26" i="2"/>
  <c r="F29" i="2"/>
  <c r="F28" i="2" s="1"/>
  <c r="E29" i="2"/>
  <c r="F33" i="2"/>
  <c r="E33" i="2"/>
  <c r="F37" i="2"/>
  <c r="E37" i="2"/>
  <c r="F39" i="2"/>
  <c r="E39" i="2"/>
  <c r="F42" i="2"/>
  <c r="E42" i="2"/>
  <c r="E44" i="2"/>
  <c r="F44" i="2"/>
  <c r="F46" i="2"/>
  <c r="E46" i="2"/>
  <c r="F55" i="2"/>
  <c r="F54" i="2" s="1"/>
  <c r="F53" i="2" s="1"/>
  <c r="E55" i="2"/>
  <c r="E54" i="2" s="1"/>
  <c r="E53" i="2" s="1"/>
  <c r="F62" i="2"/>
  <c r="E62" i="2"/>
  <c r="F66" i="2"/>
  <c r="E66" i="2"/>
  <c r="E61" i="2" s="1"/>
  <c r="F69" i="2"/>
  <c r="F76" i="2"/>
  <c r="E76" i="2"/>
  <c r="F80" i="2"/>
  <c r="E80" i="2"/>
  <c r="F74" i="2"/>
  <c r="E74" i="2"/>
  <c r="E30" i="1"/>
  <c r="F61" i="2" l="1"/>
  <c r="F15" i="2"/>
  <c r="E15" i="2"/>
  <c r="F41" i="2"/>
  <c r="E41" i="2"/>
  <c r="E28" i="2"/>
  <c r="E47" i="1"/>
  <c r="E43" i="1"/>
  <c r="E45" i="1"/>
  <c r="E34" i="1"/>
  <c r="E29" i="1" s="1"/>
  <c r="E38" i="1"/>
  <c r="E40" i="1"/>
  <c r="E19" i="1"/>
  <c r="E23" i="1"/>
  <c r="E25" i="1"/>
  <c r="E27" i="1"/>
  <c r="E17" i="1"/>
  <c r="E63" i="1"/>
  <c r="E88" i="1"/>
  <c r="E72" i="1"/>
  <c r="E78" i="1"/>
  <c r="E81" i="1"/>
  <c r="E86" i="1"/>
  <c r="E14" i="2" l="1"/>
  <c r="E71" i="1"/>
  <c r="F14" i="2"/>
  <c r="F13" i="2" s="1"/>
  <c r="F12" i="2" s="1"/>
  <c r="E62" i="1"/>
  <c r="E58" i="1" s="1"/>
  <c r="E16" i="1"/>
  <c r="E42" i="1"/>
  <c r="E13" i="2"/>
  <c r="E15" i="1" l="1"/>
  <c r="E14" i="1" s="1"/>
  <c r="E13" i="1" s="1"/>
  <c r="E12" i="1" s="1"/>
  <c r="E12" i="2"/>
</calcChain>
</file>

<file path=xl/sharedStrings.xml><?xml version="1.0" encoding="utf-8"?>
<sst xmlns="http://schemas.openxmlformats.org/spreadsheetml/2006/main" count="527" uniqueCount="118">
  <si>
    <t xml:space="preserve"> (тыс. руб.)</t>
  </si>
  <si>
    <t>Сумма</t>
  </si>
  <si>
    <t>Наименование</t>
  </si>
  <si>
    <t>Мин</t>
  </si>
  <si>
    <t>ЦСР</t>
  </si>
  <si>
    <t>ВР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</si>
  <si>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</si>
  <si>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</si>
  <si>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</si>
  <si>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</si>
  <si>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</si>
  <si>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</si>
  <si>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</si>
  <si>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</si>
  <si>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</si>
  <si>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государственных (муниципальных) нужд</t>
  </si>
  <si>
    <t>200</t>
  </si>
  <si>
    <t>Возмещение выпадающих доходов</t>
  </si>
  <si>
    <t>24 1 1В 00000</t>
  </si>
  <si>
    <t>Отчисление региональному оператору на капитальный ремонт</t>
  </si>
  <si>
    <t>24 1 1Г 00000</t>
  </si>
  <si>
    <t>Снос ветхого жилья</t>
  </si>
  <si>
    <t>24 1 1Д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</si>
  <si>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</si>
  <si>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</si>
  <si>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</si>
  <si>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</si>
  <si>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</si>
  <si>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</si>
  <si>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</si>
  <si>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</si>
  <si>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</si>
  <si>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</si>
  <si>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</si>
  <si>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</si>
  <si>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и ремонт водоисточников</t>
  </si>
  <si>
    <t>24 2 2Г 00000</t>
  </si>
  <si>
    <t>Содержание мест захоронения</t>
  </si>
  <si>
    <t>24 2 2Е 00000</t>
  </si>
  <si>
    <t>Сбор и вывоз ТБО с несанкционированных свалок</t>
  </si>
  <si>
    <t>24 2 2Ж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</si>
  <si>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</si>
  <si>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</si>
  <si>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</si>
  <si>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</si>
  <si>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Благоустройство улиц, переулков, проездов</t>
  </si>
  <si>
    <t>24 3 3Б 00000</t>
  </si>
  <si>
    <t>Содержание парома</t>
  </si>
  <si>
    <t>24 3 3Г 00000</t>
  </si>
  <si>
    <t>24 4 00 00000</t>
  </si>
  <si>
    <t>Капитальный ремонт и ремонт дворовых территорий, автомобильных дорог</t>
  </si>
  <si>
    <t>24 4 1Г 00000</t>
  </si>
  <si>
    <t>Реализация народных проектов в сфере благоустройства территорий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</si>
  <si>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</si>
  <si>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</si>
  <si>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</si>
  <si>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</si>
  <si>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</si>
  <si>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</si>
  <si>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Предоставление субсидий бюджетным, автономным учреждениям и иным некоммерческим организациям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</si>
  <si>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</si>
  <si>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</si>
  <si>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</si>
  <si>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</si>
  <si>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</si>
  <si>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</si>
  <si>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</si>
  <si>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</si>
  <si>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</si>
  <si>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</si>
  <si>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</si>
  <si>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Межбюджетные трансферты</t>
  </si>
  <si>
    <t>500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</si>
  <si>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</si>
  <si>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</si>
  <si>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</si>
  <si>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</si>
  <si>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</si>
  <si>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</si>
  <si>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</si>
  <si>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</si>
  <si>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</si>
  <si>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</si>
  <si>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к решению Совета</t>
  </si>
  <si>
    <t>городского поселения "Емва"</t>
  </si>
  <si>
    <t>Подпрограмма "Межбюджетные трансферты, для осуществления деятельности по публичным обязательствам"</t>
  </si>
  <si>
    <t>Приложение № 3</t>
  </si>
  <si>
    <t>Приложение № 4</t>
  </si>
  <si>
    <t>2020 г.</t>
  </si>
  <si>
    <t>Оплата коммунальных услуг по муниципальному жилищному фонду</t>
  </si>
  <si>
    <t>24 1 1Б 00000</t>
  </si>
  <si>
    <t>Муниципальная программа "Формирование комфортной городской среды на территории ГП "Емва"</t>
  </si>
  <si>
    <t>32 0 00 00000</t>
  </si>
  <si>
    <t>Программные мероприятия</t>
  </si>
  <si>
    <t>Подпрограмма "Формирование комфортной городской среды на территории ГП "Емва"</t>
  </si>
  <si>
    <t>32 1 00 00000</t>
  </si>
  <si>
    <t>32 1 1А 00000</t>
  </si>
  <si>
    <t xml:space="preserve">Ведомственная структура расходов бюджета городского поселения "Емва" на 2019 год </t>
  </si>
  <si>
    <t>Содержание автомобильных дорог общего пользования местного значения</t>
  </si>
  <si>
    <t>24 4 1А S2220</t>
  </si>
  <si>
    <t>Осуществление полномочий по формированию, исполнению и контролю за исполнением бюджета поселений</t>
  </si>
  <si>
    <t>99 9 00 64502</t>
  </si>
  <si>
    <t>Ведомственная структура расходов бюджета городского поселения "Емва" на плановый период 2020 и 2021 годов</t>
  </si>
  <si>
    <t>2021 г.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</si>
  <si>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</si>
  <si>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</si>
  <si>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Подпрограмма "Модернизация спортивных сооружений"</t>
  </si>
  <si>
    <t>25 1 00 00000</t>
  </si>
  <si>
    <t>Реализацию народных проектов в сфере занятости населения, прошедших отбор в рамках проекта "Народный бюджет"</t>
  </si>
  <si>
    <t>24 2 2Л S2540</t>
  </si>
  <si>
    <t>24 4 1У S2480</t>
  </si>
  <si>
    <t xml:space="preserve">Содержание автомобильных дорог общего пользования местного значения </t>
  </si>
  <si>
    <t>24 4 1А 64503</t>
  </si>
  <si>
    <t>Осуществление полномочий в области градостроительной деятельности</t>
  </si>
  <si>
    <t>99 9 00 64512</t>
  </si>
  <si>
    <t>Формирование комфортной городской среды</t>
  </si>
  <si>
    <t>от 25.12.2018 г.  № II-25/124</t>
  </si>
  <si>
    <t>от 25.12.2018 г № II-25/124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</si>
</sst>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35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u/>
      <sz val="12"/>
      <color theme="4" tint="-0.249977111117893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scheme val="minor"/>
    </font>
    <font>
      <b/>
      <i/>
      <sz val="12"/>
      <color rgb="FF7030A0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b/>
      <sz val="8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/>
    </xf>
    <xf numFmtId="0" fontId="9" fillId="0" borderId="0" xfId="0" applyFont="1"/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/>
    </xf>
    <xf numFmtId="0" fontId="11" fillId="0" borderId="0" xfId="0" applyFont="1"/>
    <xf numFmtId="49" fontId="12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right"/>
    </xf>
    <xf numFmtId="0" fontId="14" fillId="0" borderId="0" xfId="0" applyFont="1"/>
    <xf numFmtId="49" fontId="15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/>
    <xf numFmtId="165" fontId="1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0" fontId="20" fillId="2" borderId="2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22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 wrapText="1"/>
    </xf>
    <xf numFmtId="0" fontId="21" fillId="2" borderId="1" xfId="0" applyNumberFormat="1" applyFont="1" applyFill="1" applyBorder="1" applyAlignment="1">
      <alignment horizontal="right" vertical="center"/>
    </xf>
    <xf numFmtId="49" fontId="23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justify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165" fontId="24" fillId="2" borderId="2" xfId="0" applyNumberFormat="1" applyFont="1" applyFill="1" applyBorder="1" applyAlignment="1">
      <alignment horizontal="right"/>
    </xf>
    <xf numFmtId="49" fontId="25" fillId="2" borderId="2" xfId="0" applyNumberFormat="1" applyFont="1" applyFill="1" applyBorder="1" applyAlignment="1">
      <alignment horizontal="justify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165" fontId="25" fillId="2" borderId="2" xfId="0" applyNumberFormat="1" applyFont="1" applyFill="1" applyBorder="1" applyAlignment="1">
      <alignment horizontal="right"/>
    </xf>
    <xf numFmtId="49" fontId="26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justify" vertical="center" wrapText="1"/>
    </xf>
    <xf numFmtId="49" fontId="27" fillId="2" borderId="2" xfId="0" applyNumberFormat="1" applyFont="1" applyFill="1" applyBorder="1" applyAlignment="1">
      <alignment horizontal="center" vertical="center" wrapText="1"/>
    </xf>
    <xf numFmtId="165" fontId="27" fillId="2" borderId="2" xfId="0" applyNumberFormat="1" applyFont="1" applyFill="1" applyBorder="1" applyAlignment="1">
      <alignment horizontal="right"/>
    </xf>
    <xf numFmtId="49" fontId="28" fillId="2" borderId="2" xfId="0" applyNumberFormat="1" applyFont="1" applyFill="1" applyBorder="1" applyAlignment="1">
      <alignment horizontal="justify" vertical="center" wrapText="1"/>
    </xf>
    <xf numFmtId="49" fontId="29" fillId="2" borderId="2" xfId="0" applyNumberFormat="1" applyFont="1" applyFill="1" applyBorder="1" applyAlignment="1">
      <alignment horizontal="justify" vertical="center" wrapText="1"/>
    </xf>
    <xf numFmtId="49" fontId="29" fillId="2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49" fontId="30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9" fontId="31" fillId="2" borderId="2" xfId="0" applyNumberFormat="1" applyFont="1" applyFill="1" applyBorder="1" applyAlignment="1">
      <alignment horizontal="justify" vertical="center" wrapText="1"/>
    </xf>
    <xf numFmtId="165" fontId="32" fillId="0" borderId="0" xfId="0" applyNumberFormat="1" applyFont="1"/>
    <xf numFmtId="0" fontId="32" fillId="0" borderId="0" xfId="0" applyFont="1"/>
    <xf numFmtId="49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right"/>
    </xf>
    <xf numFmtId="49" fontId="29" fillId="3" borderId="2" xfId="0" applyNumberFormat="1" applyFont="1" applyFill="1" applyBorder="1" applyAlignment="1">
      <alignment horizontal="justify" vertical="center" wrapText="1"/>
    </xf>
    <xf numFmtId="49" fontId="29" fillId="3" borderId="2" xfId="0" applyNumberFormat="1" applyFont="1" applyFill="1" applyBorder="1" applyAlignment="1">
      <alignment horizontal="center" vertical="center" wrapText="1"/>
    </xf>
    <xf numFmtId="49" fontId="28" fillId="2" borderId="2" xfId="0" applyNumberFormat="1" applyFont="1" applyFill="1" applyBorder="1" applyAlignment="1">
      <alignment horizontal="center" vertical="center" wrapText="1"/>
    </xf>
    <xf numFmtId="166" fontId="28" fillId="2" borderId="2" xfId="0" applyNumberFormat="1" applyFont="1" applyFill="1" applyBorder="1" applyAlignment="1">
      <alignment horizontal="right" wrapText="1"/>
    </xf>
    <xf numFmtId="166" fontId="28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 wrapText="1"/>
    </xf>
    <xf numFmtId="166" fontId="5" fillId="2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horizontal="justify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165" fontId="17" fillId="0" borderId="2" xfId="0" applyNumberFormat="1" applyFont="1" applyFill="1" applyBorder="1" applyAlignment="1">
      <alignment horizontal="right"/>
    </xf>
    <xf numFmtId="0" fontId="0" fillId="0" borderId="0" xfId="0" applyFill="1"/>
    <xf numFmtId="49" fontId="23" fillId="0" borderId="2" xfId="0" applyNumberFormat="1" applyFont="1" applyFill="1" applyBorder="1" applyAlignment="1">
      <alignment horizontal="justify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justify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165" fontId="27" fillId="0" borderId="2" xfId="0" applyNumberFormat="1" applyFont="1" applyFill="1" applyBorder="1" applyAlignment="1">
      <alignment horizontal="right"/>
    </xf>
    <xf numFmtId="0" fontId="19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/>
    </xf>
    <xf numFmtId="0" fontId="33" fillId="0" borderId="0" xfId="0" applyFont="1"/>
    <xf numFmtId="49" fontId="23" fillId="2" borderId="2" xfId="0" applyNumberFormat="1" applyFont="1" applyFill="1" applyBorder="1" applyAlignment="1">
      <alignment horizontal="center" vertical="center" wrapText="1"/>
    </xf>
    <xf numFmtId="165" fontId="23" fillId="2" borderId="2" xfId="0" applyNumberFormat="1" applyFont="1" applyFill="1" applyBorder="1" applyAlignment="1">
      <alignment horizontal="right"/>
    </xf>
    <xf numFmtId="0" fontId="34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1"/>
  <sheetViews>
    <sheetView showGridLines="0" tabSelected="1" view="pageBreakPreview" zoomScaleNormal="100" zoomScaleSheetLayoutView="100" workbookViewId="0">
      <selection activeCell="E5" sqref="E5"/>
    </sheetView>
  </sheetViews>
  <sheetFormatPr defaultRowHeight="10.15" customHeight="1" x14ac:dyDescent="0.25"/>
  <cols>
    <col min="1" max="1" width="90.140625" customWidth="1"/>
    <col min="2" max="2" width="7.140625" customWidth="1"/>
    <col min="3" max="3" width="16.28515625" customWidth="1"/>
    <col min="4" max="4" width="10.7109375" customWidth="1"/>
    <col min="5" max="5" width="16.42578125" customWidth="1"/>
    <col min="6" max="6" width="16" customWidth="1"/>
  </cols>
  <sheetData>
    <row r="1" spans="1:26" ht="19.5" customHeight="1" x14ac:dyDescent="0.25">
      <c r="A1" s="34"/>
      <c r="B1" s="34"/>
      <c r="C1" s="34"/>
      <c r="D1" s="34"/>
      <c r="E1" s="34" t="s">
        <v>86</v>
      </c>
    </row>
    <row r="2" spans="1:26" ht="15.75" x14ac:dyDescent="0.25">
      <c r="A2" s="34"/>
      <c r="B2" s="34"/>
      <c r="C2" s="34"/>
      <c r="D2" s="34"/>
      <c r="E2" s="34" t="s">
        <v>83</v>
      </c>
    </row>
    <row r="3" spans="1:26" ht="19.5" customHeight="1" x14ac:dyDescent="0.25">
      <c r="A3" s="34"/>
      <c r="B3" s="34"/>
      <c r="C3" s="34"/>
      <c r="D3" s="34"/>
      <c r="E3" s="34" t="s">
        <v>84</v>
      </c>
    </row>
    <row r="4" spans="1:26" ht="19.5" customHeight="1" x14ac:dyDescent="0.25">
      <c r="A4" s="34"/>
      <c r="B4" s="34"/>
      <c r="C4" s="34"/>
      <c r="D4" s="34"/>
      <c r="E4" s="34" t="s">
        <v>116</v>
      </c>
    </row>
    <row r="5" spans="1:26" ht="19.5" customHeight="1" x14ac:dyDescent="0.25">
      <c r="A5" s="1"/>
      <c r="B5" s="1"/>
      <c r="C5" s="1"/>
      <c r="D5" s="1"/>
      <c r="E5" s="1"/>
    </row>
    <row r="6" spans="1:26" ht="19.5" customHeight="1" x14ac:dyDescent="0.25">
      <c r="A6" s="91" t="s">
        <v>97</v>
      </c>
      <c r="B6" s="91"/>
      <c r="C6" s="91"/>
      <c r="D6" s="91"/>
      <c r="E6" s="91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9.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6"/>
      <c r="W7" s="36"/>
      <c r="X7" s="36"/>
      <c r="Y7" s="35"/>
      <c r="Z7" s="35" t="s">
        <v>0</v>
      </c>
    </row>
    <row r="8" spans="1:26" ht="19.5" customHeight="1" x14ac:dyDescent="0.25">
      <c r="A8" s="1"/>
      <c r="B8" s="1"/>
      <c r="C8" s="1"/>
      <c r="D8" s="1"/>
      <c r="E8" s="38" t="s">
        <v>0</v>
      </c>
    </row>
    <row r="9" spans="1:26" ht="14.45" customHeight="1" x14ac:dyDescent="0.25">
      <c r="A9" s="92" t="s">
        <v>2</v>
      </c>
      <c r="B9" s="90" t="s">
        <v>3</v>
      </c>
      <c r="C9" s="90" t="s">
        <v>4</v>
      </c>
      <c r="D9" s="90" t="s">
        <v>5</v>
      </c>
      <c r="E9" s="92" t="s">
        <v>1</v>
      </c>
    </row>
    <row r="10" spans="1:26" ht="14.45" customHeight="1" x14ac:dyDescent="0.25">
      <c r="A10" s="92"/>
      <c r="B10" s="90" t="s">
        <v>3</v>
      </c>
      <c r="C10" s="90" t="s">
        <v>4</v>
      </c>
      <c r="D10" s="90" t="s">
        <v>5</v>
      </c>
      <c r="E10" s="92"/>
    </row>
    <row r="11" spans="1:26" ht="15" x14ac:dyDescent="0.25">
      <c r="A11" s="33">
        <v>1</v>
      </c>
      <c r="B11" s="33">
        <v>2</v>
      </c>
      <c r="C11" s="33">
        <v>3</v>
      </c>
      <c r="D11" s="33">
        <v>4</v>
      </c>
      <c r="E11" s="33">
        <v>5</v>
      </c>
    </row>
    <row r="12" spans="1:26" ht="16.7" customHeight="1" x14ac:dyDescent="0.25">
      <c r="A12" s="3" t="s">
        <v>6</v>
      </c>
      <c r="B12" s="2"/>
      <c r="C12" s="2"/>
      <c r="D12" s="2"/>
      <c r="E12" s="4">
        <f>E13</f>
        <v>51650.833999999995</v>
      </c>
    </row>
    <row r="13" spans="1:26" ht="15.75" x14ac:dyDescent="0.25">
      <c r="A13" s="5" t="s">
        <v>7</v>
      </c>
      <c r="B13" s="2" t="s">
        <v>8</v>
      </c>
      <c r="C13" s="2"/>
      <c r="D13" s="2"/>
      <c r="E13" s="4">
        <f>E14+E71</f>
        <v>51650.833999999995</v>
      </c>
      <c r="F13" s="58"/>
    </row>
    <row r="14" spans="1:26" s="61" customFormat="1" ht="15.75" x14ac:dyDescent="0.25">
      <c r="A14" s="45" t="s">
        <v>93</v>
      </c>
      <c r="B14" s="30" t="s">
        <v>8</v>
      </c>
      <c r="C14" s="30"/>
      <c r="D14" s="30"/>
      <c r="E14" s="31">
        <f>E15+E58+E66</f>
        <v>42108.793999999994</v>
      </c>
      <c r="F14" s="60"/>
    </row>
    <row r="15" spans="1:26" s="14" customFormat="1" ht="31.5" x14ac:dyDescent="0.25">
      <c r="A15" s="40" t="s">
        <v>9</v>
      </c>
      <c r="B15" s="41" t="s">
        <v>8</v>
      </c>
      <c r="C15" s="41" t="s">
        <v>10</v>
      </c>
      <c r="D15" s="57"/>
      <c r="E15" s="28">
        <f>E16+E29+E42+E49</f>
        <v>13689.245999999999</v>
      </c>
    </row>
    <row r="16" spans="1:26" s="21" customFormat="1" ht="15.75" x14ac:dyDescent="0.25">
      <c r="A16" s="22" t="s">
        <v>11</v>
      </c>
      <c r="B16" s="19" t="s">
        <v>8</v>
      </c>
      <c r="C16" s="19" t="s">
        <v>12</v>
      </c>
      <c r="D16" s="19"/>
      <c r="E16" s="20">
        <f>E17+E19+E23+E25+E27</f>
        <v>2162</v>
      </c>
    </row>
    <row r="17" spans="1:5" s="18" customFormat="1" ht="15.75" x14ac:dyDescent="0.25">
      <c r="A17" s="15" t="s">
        <v>13</v>
      </c>
      <c r="B17" s="16" t="s">
        <v>8</v>
      </c>
      <c r="C17" s="16" t="s">
        <v>14</v>
      </c>
      <c r="D17" s="16"/>
      <c r="E17" s="17">
        <f>E18</f>
        <v>100</v>
      </c>
    </row>
    <row r="18" spans="1:5" ht="15.75" x14ac:dyDescent="0.25">
      <c r="A18" s="9" t="s">
        <v>15</v>
      </c>
      <c r="B18" s="10" t="s">
        <v>8</v>
      </c>
      <c r="C18" s="10" t="s">
        <v>14</v>
      </c>
      <c r="D18" s="10" t="s">
        <v>16</v>
      </c>
      <c r="E18" s="11">
        <v>100</v>
      </c>
    </row>
    <row r="19" spans="1:5" ht="15.75" x14ac:dyDescent="0.25">
      <c r="A19" s="15" t="s">
        <v>89</v>
      </c>
      <c r="B19" s="13" t="s">
        <v>8</v>
      </c>
      <c r="C19" s="16" t="s">
        <v>90</v>
      </c>
      <c r="D19" s="16"/>
      <c r="E19" s="17">
        <f>E20</f>
        <v>1000</v>
      </c>
    </row>
    <row r="20" spans="1:5" ht="15.75" x14ac:dyDescent="0.25">
      <c r="A20" s="54" t="s">
        <v>15</v>
      </c>
      <c r="B20" s="55" t="s">
        <v>8</v>
      </c>
      <c r="C20" s="13" t="s">
        <v>90</v>
      </c>
      <c r="D20" s="55" t="s">
        <v>16</v>
      </c>
      <c r="E20" s="11">
        <v>1000</v>
      </c>
    </row>
    <row r="21" spans="1:5" s="18" customFormat="1" ht="15.75" hidden="1" x14ac:dyDescent="0.25">
      <c r="A21" s="15" t="s">
        <v>17</v>
      </c>
      <c r="B21" s="16" t="s">
        <v>8</v>
      </c>
      <c r="C21" s="16" t="s">
        <v>18</v>
      </c>
      <c r="D21" s="16"/>
      <c r="E21" s="17"/>
    </row>
    <row r="22" spans="1:5" ht="15.75" hidden="1" x14ac:dyDescent="0.25">
      <c r="A22" s="54" t="s">
        <v>15</v>
      </c>
      <c r="B22" s="10" t="s">
        <v>8</v>
      </c>
      <c r="C22" s="10" t="s">
        <v>18</v>
      </c>
      <c r="D22" s="10" t="s">
        <v>16</v>
      </c>
      <c r="E22" s="11"/>
    </row>
    <row r="23" spans="1:5" s="18" customFormat="1" ht="15.75" x14ac:dyDescent="0.25">
      <c r="A23" s="15" t="s">
        <v>19</v>
      </c>
      <c r="B23" s="16" t="s">
        <v>8</v>
      </c>
      <c r="C23" s="16" t="s">
        <v>20</v>
      </c>
      <c r="D23" s="16"/>
      <c r="E23" s="17">
        <f>E24</f>
        <v>1000</v>
      </c>
    </row>
    <row r="24" spans="1:5" ht="15.75" x14ac:dyDescent="0.25">
      <c r="A24" s="9" t="s">
        <v>15</v>
      </c>
      <c r="B24" s="10" t="s">
        <v>8</v>
      </c>
      <c r="C24" s="10" t="s">
        <v>20</v>
      </c>
      <c r="D24" s="10" t="s">
        <v>16</v>
      </c>
      <c r="E24" s="11">
        <v>1000</v>
      </c>
    </row>
    <row r="25" spans="1:5" s="18" customFormat="1" ht="15.75" hidden="1" x14ac:dyDescent="0.25">
      <c r="A25" s="15" t="s">
        <v>21</v>
      </c>
      <c r="B25" s="16" t="s">
        <v>8</v>
      </c>
      <c r="C25" s="16" t="s">
        <v>22</v>
      </c>
      <c r="D25" s="16"/>
      <c r="E25" s="17">
        <f>E26</f>
        <v>0</v>
      </c>
    </row>
    <row r="26" spans="1:5" ht="15.75" hidden="1" x14ac:dyDescent="0.25">
      <c r="A26" s="9" t="s">
        <v>15</v>
      </c>
      <c r="B26" s="10" t="s">
        <v>8</v>
      </c>
      <c r="C26" s="10" t="s">
        <v>22</v>
      </c>
      <c r="D26" s="10" t="s">
        <v>16</v>
      </c>
      <c r="E26" s="11">
        <v>0</v>
      </c>
    </row>
    <row r="27" spans="1:5" s="18" customFormat="1" ht="31.5" x14ac:dyDescent="0.25">
      <c r="A27" s="15" t="s">
        <v>23</v>
      </c>
      <c r="B27" s="16" t="s">
        <v>8</v>
      </c>
      <c r="C27" s="16" t="s">
        <v>24</v>
      </c>
      <c r="D27" s="16"/>
      <c r="E27" s="17">
        <f>E28</f>
        <v>62</v>
      </c>
    </row>
    <row r="28" spans="1:5" ht="15.75" x14ac:dyDescent="0.25">
      <c r="A28" s="9" t="s">
        <v>15</v>
      </c>
      <c r="B28" s="10" t="s">
        <v>8</v>
      </c>
      <c r="C28" s="10" t="s">
        <v>24</v>
      </c>
      <c r="D28" s="10" t="s">
        <v>16</v>
      </c>
      <c r="E28" s="11">
        <v>62</v>
      </c>
    </row>
    <row r="29" spans="1:5" s="21" customFormat="1" ht="31.5" x14ac:dyDescent="0.25">
      <c r="A29" s="22" t="s">
        <v>25</v>
      </c>
      <c r="B29" s="19" t="s">
        <v>8</v>
      </c>
      <c r="C29" s="19" t="s">
        <v>26</v>
      </c>
      <c r="D29" s="19"/>
      <c r="E29" s="20">
        <f>E30+E32+E34+E38+E40</f>
        <v>4656.0540000000001</v>
      </c>
    </row>
    <row r="30" spans="1:5" s="18" customFormat="1" ht="15.75" x14ac:dyDescent="0.25">
      <c r="A30" s="15" t="s">
        <v>27</v>
      </c>
      <c r="B30" s="16" t="s">
        <v>8</v>
      </c>
      <c r="C30" s="16" t="s">
        <v>28</v>
      </c>
      <c r="D30" s="16"/>
      <c r="E30" s="17">
        <f>E31</f>
        <v>3500</v>
      </c>
    </row>
    <row r="31" spans="1:5" ht="15.75" x14ac:dyDescent="0.25">
      <c r="A31" s="9" t="s">
        <v>15</v>
      </c>
      <c r="B31" s="10" t="s">
        <v>8</v>
      </c>
      <c r="C31" s="10" t="s">
        <v>28</v>
      </c>
      <c r="D31" s="10" t="s">
        <v>16</v>
      </c>
      <c r="E31" s="11">
        <v>3500</v>
      </c>
    </row>
    <row r="32" spans="1:5" s="18" customFormat="1" ht="15.75" x14ac:dyDescent="0.25">
      <c r="A32" s="15" t="s">
        <v>29</v>
      </c>
      <c r="B32" s="16" t="s">
        <v>8</v>
      </c>
      <c r="C32" s="16" t="s">
        <v>30</v>
      </c>
      <c r="D32" s="16"/>
      <c r="E32" s="17">
        <f>E33</f>
        <v>150</v>
      </c>
    </row>
    <row r="33" spans="1:5" ht="15.75" x14ac:dyDescent="0.25">
      <c r="A33" s="9" t="s">
        <v>15</v>
      </c>
      <c r="B33" s="10" t="s">
        <v>8</v>
      </c>
      <c r="C33" s="10" t="s">
        <v>30</v>
      </c>
      <c r="D33" s="10" t="s">
        <v>16</v>
      </c>
      <c r="E33" s="11">
        <v>150</v>
      </c>
    </row>
    <row r="34" spans="1:5" s="18" customFormat="1" ht="15.75" x14ac:dyDescent="0.25">
      <c r="A34" s="15" t="s">
        <v>31</v>
      </c>
      <c r="B34" s="16" t="s">
        <v>8</v>
      </c>
      <c r="C34" s="16" t="s">
        <v>32</v>
      </c>
      <c r="D34" s="16"/>
      <c r="E34" s="17">
        <f>E35</f>
        <v>500</v>
      </c>
    </row>
    <row r="35" spans="1:5" ht="15.75" x14ac:dyDescent="0.25">
      <c r="A35" s="9" t="s">
        <v>33</v>
      </c>
      <c r="B35" s="10" t="s">
        <v>8</v>
      </c>
      <c r="C35" s="10" t="s">
        <v>32</v>
      </c>
      <c r="D35" s="10" t="s">
        <v>34</v>
      </c>
      <c r="E35" s="11">
        <v>500</v>
      </c>
    </row>
    <row r="36" spans="1:5" s="18" customFormat="1" ht="15.75" hidden="1" x14ac:dyDescent="0.25">
      <c r="A36" s="15" t="s">
        <v>35</v>
      </c>
      <c r="B36" s="16" t="s">
        <v>8</v>
      </c>
      <c r="C36" s="16" t="s">
        <v>36</v>
      </c>
      <c r="D36" s="16"/>
      <c r="E36" s="17"/>
    </row>
    <row r="37" spans="1:5" ht="15.75" hidden="1" x14ac:dyDescent="0.25">
      <c r="A37" s="9" t="s">
        <v>15</v>
      </c>
      <c r="B37" s="10" t="s">
        <v>8</v>
      </c>
      <c r="C37" s="10" t="s">
        <v>36</v>
      </c>
      <c r="D37" s="10" t="s">
        <v>16</v>
      </c>
      <c r="E37" s="11"/>
    </row>
    <row r="38" spans="1:5" s="18" customFormat="1" ht="15.75" x14ac:dyDescent="0.25">
      <c r="A38" s="15" t="s">
        <v>37</v>
      </c>
      <c r="B38" s="16" t="s">
        <v>8</v>
      </c>
      <c r="C38" s="16" t="s">
        <v>38</v>
      </c>
      <c r="D38" s="16"/>
      <c r="E38" s="17">
        <f>E39</f>
        <v>400</v>
      </c>
    </row>
    <row r="39" spans="1:5" ht="15.75" x14ac:dyDescent="0.25">
      <c r="A39" s="9" t="s">
        <v>15</v>
      </c>
      <c r="B39" s="10" t="s">
        <v>8</v>
      </c>
      <c r="C39" s="10" t="s">
        <v>38</v>
      </c>
      <c r="D39" s="10" t="s">
        <v>16</v>
      </c>
      <c r="E39" s="11">
        <v>400</v>
      </c>
    </row>
    <row r="40" spans="1:5" s="18" customFormat="1" ht="31.5" x14ac:dyDescent="0.25">
      <c r="A40" s="15" t="s">
        <v>108</v>
      </c>
      <c r="B40" s="16" t="s">
        <v>8</v>
      </c>
      <c r="C40" s="16" t="s">
        <v>109</v>
      </c>
      <c r="D40" s="16"/>
      <c r="E40" s="17">
        <f>E41</f>
        <v>106.054</v>
      </c>
    </row>
    <row r="41" spans="1:5" ht="15.75" x14ac:dyDescent="0.25">
      <c r="A41" s="9" t="s">
        <v>15</v>
      </c>
      <c r="B41" s="10" t="s">
        <v>8</v>
      </c>
      <c r="C41" s="55" t="s">
        <v>109</v>
      </c>
      <c r="D41" s="10" t="s">
        <v>16</v>
      </c>
      <c r="E41" s="11">
        <v>106.054</v>
      </c>
    </row>
    <row r="42" spans="1:5" s="21" customFormat="1" ht="19.149999999999999" customHeight="1" x14ac:dyDescent="0.25">
      <c r="A42" s="22" t="s">
        <v>41</v>
      </c>
      <c r="B42" s="19" t="s">
        <v>8</v>
      </c>
      <c r="C42" s="19" t="s">
        <v>42</v>
      </c>
      <c r="D42" s="19"/>
      <c r="E42" s="20">
        <f>E43+E45+E47</f>
        <v>3754.6860000000001</v>
      </c>
    </row>
    <row r="43" spans="1:5" s="18" customFormat="1" ht="15.75" x14ac:dyDescent="0.25">
      <c r="A43" s="15" t="s">
        <v>43</v>
      </c>
      <c r="B43" s="16" t="s">
        <v>8</v>
      </c>
      <c r="C43" s="16" t="s">
        <v>44</v>
      </c>
      <c r="D43" s="16"/>
      <c r="E43" s="17">
        <f>E44</f>
        <v>2992</v>
      </c>
    </row>
    <row r="44" spans="1:5" ht="15.75" x14ac:dyDescent="0.25">
      <c r="A44" s="9" t="s">
        <v>15</v>
      </c>
      <c r="B44" s="10" t="s">
        <v>8</v>
      </c>
      <c r="C44" s="10" t="s">
        <v>44</v>
      </c>
      <c r="D44" s="10" t="s">
        <v>16</v>
      </c>
      <c r="E44" s="11">
        <f>2954.686+37.314</f>
        <v>2992</v>
      </c>
    </row>
    <row r="45" spans="1:5" s="18" customFormat="1" ht="15.75" x14ac:dyDescent="0.25">
      <c r="A45" s="15" t="s">
        <v>45</v>
      </c>
      <c r="B45" s="16" t="s">
        <v>8</v>
      </c>
      <c r="C45" s="16" t="s">
        <v>46</v>
      </c>
      <c r="D45" s="16"/>
      <c r="E45" s="17">
        <f>E46</f>
        <v>262.68599999999998</v>
      </c>
    </row>
    <row r="46" spans="1:5" ht="15.75" x14ac:dyDescent="0.25">
      <c r="A46" s="9" t="s">
        <v>15</v>
      </c>
      <c r="B46" s="10" t="s">
        <v>8</v>
      </c>
      <c r="C46" s="10" t="s">
        <v>46</v>
      </c>
      <c r="D46" s="10" t="s">
        <v>16</v>
      </c>
      <c r="E46" s="11">
        <f>300-37.314</f>
        <v>262.68599999999998</v>
      </c>
    </row>
    <row r="47" spans="1:5" s="18" customFormat="1" ht="15.75" x14ac:dyDescent="0.25">
      <c r="A47" s="15" t="s">
        <v>47</v>
      </c>
      <c r="B47" s="16" t="s">
        <v>8</v>
      </c>
      <c r="C47" s="16" t="s">
        <v>48</v>
      </c>
      <c r="D47" s="16"/>
      <c r="E47" s="17">
        <f>E48</f>
        <v>500</v>
      </c>
    </row>
    <row r="48" spans="1:5" ht="15.75" x14ac:dyDescent="0.25">
      <c r="A48" s="9" t="s">
        <v>33</v>
      </c>
      <c r="B48" s="10" t="s">
        <v>8</v>
      </c>
      <c r="C48" s="10" t="s">
        <v>48</v>
      </c>
      <c r="D48" s="10" t="s">
        <v>34</v>
      </c>
      <c r="E48" s="11">
        <v>500</v>
      </c>
    </row>
    <row r="49" spans="1:5" s="21" customFormat="1" ht="31.5" x14ac:dyDescent="0.25">
      <c r="A49" s="22" t="s">
        <v>85</v>
      </c>
      <c r="B49" s="19" t="s">
        <v>8</v>
      </c>
      <c r="C49" s="19" t="s">
        <v>49</v>
      </c>
      <c r="D49" s="19"/>
      <c r="E49" s="20">
        <f>E52+E56+E50</f>
        <v>3116.5059999999999</v>
      </c>
    </row>
    <row r="50" spans="1:5" s="18" customFormat="1" ht="15.75" x14ac:dyDescent="0.25">
      <c r="A50" s="15" t="s">
        <v>111</v>
      </c>
      <c r="B50" s="16" t="s">
        <v>8</v>
      </c>
      <c r="C50" s="16" t="s">
        <v>112</v>
      </c>
      <c r="D50" s="16"/>
      <c r="E50" s="17">
        <f>E51</f>
        <v>30.806000000000001</v>
      </c>
    </row>
    <row r="51" spans="1:5" ht="15.75" x14ac:dyDescent="0.25">
      <c r="A51" s="9" t="s">
        <v>15</v>
      </c>
      <c r="B51" s="10" t="s">
        <v>8</v>
      </c>
      <c r="C51" s="10" t="s">
        <v>112</v>
      </c>
      <c r="D51" s="10" t="s">
        <v>16</v>
      </c>
      <c r="E51" s="11">
        <v>30.806000000000001</v>
      </c>
    </row>
    <row r="52" spans="1:5" s="18" customFormat="1" ht="15.75" x14ac:dyDescent="0.25">
      <c r="A52" s="15" t="s">
        <v>98</v>
      </c>
      <c r="B52" s="16" t="s">
        <v>8</v>
      </c>
      <c r="C52" s="16" t="s">
        <v>99</v>
      </c>
      <c r="D52" s="16"/>
      <c r="E52" s="17">
        <f>E53</f>
        <v>3049.7</v>
      </c>
    </row>
    <row r="53" spans="1:5" ht="15.75" x14ac:dyDescent="0.25">
      <c r="A53" s="9" t="s">
        <v>15</v>
      </c>
      <c r="B53" s="10" t="s">
        <v>8</v>
      </c>
      <c r="C53" s="10" t="s">
        <v>99</v>
      </c>
      <c r="D53" s="10" t="s">
        <v>16</v>
      </c>
      <c r="E53" s="11">
        <v>3049.7</v>
      </c>
    </row>
    <row r="54" spans="1:5" s="18" customFormat="1" ht="15.75" hidden="1" x14ac:dyDescent="0.25">
      <c r="A54" s="15" t="s">
        <v>50</v>
      </c>
      <c r="B54" s="16" t="s">
        <v>8</v>
      </c>
      <c r="C54" s="16" t="s">
        <v>51</v>
      </c>
      <c r="D54" s="16"/>
      <c r="E54" s="17"/>
    </row>
    <row r="55" spans="1:5" ht="15.75" hidden="1" x14ac:dyDescent="0.25">
      <c r="A55" s="9" t="s">
        <v>15</v>
      </c>
      <c r="B55" s="10" t="s">
        <v>8</v>
      </c>
      <c r="C55" s="10" t="s">
        <v>51</v>
      </c>
      <c r="D55" s="10" t="s">
        <v>16</v>
      </c>
      <c r="E55" s="11"/>
    </row>
    <row r="56" spans="1:5" s="18" customFormat="1" ht="15.75" x14ac:dyDescent="0.25">
      <c r="A56" s="15" t="s">
        <v>52</v>
      </c>
      <c r="B56" s="16" t="s">
        <v>8</v>
      </c>
      <c r="C56" s="16" t="s">
        <v>110</v>
      </c>
      <c r="D56" s="16"/>
      <c r="E56" s="17">
        <f>E57</f>
        <v>36</v>
      </c>
    </row>
    <row r="57" spans="1:5" ht="15.75" x14ac:dyDescent="0.25">
      <c r="A57" s="9" t="s">
        <v>15</v>
      </c>
      <c r="B57" s="10" t="s">
        <v>8</v>
      </c>
      <c r="C57" s="10" t="s">
        <v>110</v>
      </c>
      <c r="D57" s="10" t="s">
        <v>16</v>
      </c>
      <c r="E57" s="11">
        <v>36</v>
      </c>
    </row>
    <row r="58" spans="1:5" s="27" customFormat="1" ht="15.75" x14ac:dyDescent="0.25">
      <c r="A58" s="40" t="s">
        <v>53</v>
      </c>
      <c r="B58" s="41" t="s">
        <v>8</v>
      </c>
      <c r="C58" s="41" t="s">
        <v>54</v>
      </c>
      <c r="D58" s="26"/>
      <c r="E58" s="28">
        <f>E62+E59</f>
        <v>27603.782999999999</v>
      </c>
    </row>
    <row r="59" spans="1:5" s="89" customFormat="1" ht="15.75" x14ac:dyDescent="0.25">
      <c r="A59" s="39" t="s">
        <v>106</v>
      </c>
      <c r="B59" s="87" t="s">
        <v>8</v>
      </c>
      <c r="C59" s="87" t="s">
        <v>107</v>
      </c>
      <c r="D59" s="87"/>
      <c r="E59" s="88">
        <f>E60</f>
        <v>33.332999999999998</v>
      </c>
    </row>
    <row r="60" spans="1:5" s="18" customFormat="1" ht="31.5" x14ac:dyDescent="0.25">
      <c r="A60" s="15" t="s">
        <v>104</v>
      </c>
      <c r="B60" s="16" t="s">
        <v>8</v>
      </c>
      <c r="C60" s="16" t="s">
        <v>105</v>
      </c>
      <c r="D60" s="16"/>
      <c r="E60" s="17">
        <f>E61</f>
        <v>33.332999999999998</v>
      </c>
    </row>
    <row r="61" spans="1:5" s="25" customFormat="1" ht="31.5" x14ac:dyDescent="0.25">
      <c r="A61" s="9" t="s">
        <v>59</v>
      </c>
      <c r="B61" s="10" t="s">
        <v>8</v>
      </c>
      <c r="C61" s="51" t="s">
        <v>105</v>
      </c>
      <c r="D61" s="10" t="s">
        <v>60</v>
      </c>
      <c r="E61" s="11">
        <v>33.332999999999998</v>
      </c>
    </row>
    <row r="62" spans="1:5" s="25" customFormat="1" ht="15.75" x14ac:dyDescent="0.25">
      <c r="A62" s="39" t="s">
        <v>55</v>
      </c>
      <c r="B62" s="23" t="s">
        <v>8</v>
      </c>
      <c r="C62" s="23" t="s">
        <v>56</v>
      </c>
      <c r="D62" s="23"/>
      <c r="E62" s="24">
        <f>E63</f>
        <v>27570.45</v>
      </c>
    </row>
    <row r="63" spans="1:5" s="18" customFormat="1" ht="31.5" x14ac:dyDescent="0.25">
      <c r="A63" s="15" t="s">
        <v>57</v>
      </c>
      <c r="B63" s="16" t="s">
        <v>8</v>
      </c>
      <c r="C63" s="16" t="s">
        <v>58</v>
      </c>
      <c r="D63" s="16"/>
      <c r="E63" s="17">
        <f>E64</f>
        <v>27570.45</v>
      </c>
    </row>
    <row r="64" spans="1:5" ht="31.5" x14ac:dyDescent="0.25">
      <c r="A64" s="9" t="s">
        <v>59</v>
      </c>
      <c r="B64" s="10" t="s">
        <v>8</v>
      </c>
      <c r="C64" s="10" t="s">
        <v>58</v>
      </c>
      <c r="D64" s="10" t="s">
        <v>60</v>
      </c>
      <c r="E64" s="11">
        <v>27570.45</v>
      </c>
    </row>
    <row r="65" spans="1:5" ht="15.75" x14ac:dyDescent="0.25">
      <c r="A65" s="9"/>
      <c r="B65" s="10"/>
      <c r="C65" s="10"/>
      <c r="D65" s="10"/>
      <c r="E65" s="11"/>
    </row>
    <row r="66" spans="1:5" s="76" customFormat="1" ht="31.5" x14ac:dyDescent="0.25">
      <c r="A66" s="72" t="s">
        <v>91</v>
      </c>
      <c r="B66" s="73" t="s">
        <v>8</v>
      </c>
      <c r="C66" s="73" t="s">
        <v>92</v>
      </c>
      <c r="D66" s="74"/>
      <c r="E66" s="75">
        <f>E67</f>
        <v>815.76499999999999</v>
      </c>
    </row>
    <row r="67" spans="1:5" s="76" customFormat="1" ht="15.75" x14ac:dyDescent="0.25">
      <c r="A67" s="77" t="s">
        <v>94</v>
      </c>
      <c r="B67" s="78" t="s">
        <v>8</v>
      </c>
      <c r="C67" s="78" t="s">
        <v>95</v>
      </c>
      <c r="D67" s="78"/>
      <c r="E67" s="79">
        <f>E68</f>
        <v>815.76499999999999</v>
      </c>
    </row>
    <row r="68" spans="1:5" s="76" customFormat="1" ht="15.75" x14ac:dyDescent="0.25">
      <c r="A68" s="77" t="s">
        <v>115</v>
      </c>
      <c r="B68" s="78" t="s">
        <v>8</v>
      </c>
      <c r="C68" s="78" t="s">
        <v>96</v>
      </c>
      <c r="D68" s="78"/>
      <c r="E68" s="79">
        <f>E69</f>
        <v>815.76499999999999</v>
      </c>
    </row>
    <row r="69" spans="1:5" s="83" customFormat="1" ht="15.75" x14ac:dyDescent="0.25">
      <c r="A69" s="80" t="s">
        <v>15</v>
      </c>
      <c r="B69" s="81" t="s">
        <v>8</v>
      </c>
      <c r="C69" s="81" t="s">
        <v>96</v>
      </c>
      <c r="D69" s="81" t="s">
        <v>16</v>
      </c>
      <c r="E69" s="82">
        <f>350+465.765</f>
        <v>815.76499999999999</v>
      </c>
    </row>
    <row r="70" spans="1:5" s="83" customFormat="1" ht="15.75" x14ac:dyDescent="0.25">
      <c r="A70" s="80"/>
      <c r="B70" s="84"/>
      <c r="C70" s="84"/>
      <c r="D70" s="84"/>
      <c r="E70" s="85"/>
    </row>
    <row r="71" spans="1:5" s="18" customFormat="1" ht="15.75" x14ac:dyDescent="0.25">
      <c r="A71" s="29" t="s">
        <v>61</v>
      </c>
      <c r="B71" s="30" t="s">
        <v>8</v>
      </c>
      <c r="C71" s="30" t="s">
        <v>62</v>
      </c>
      <c r="D71" s="30"/>
      <c r="E71" s="31">
        <f>E72+E78+E81+E86+E88+E74+E76</f>
        <v>9542.0400000000009</v>
      </c>
    </row>
    <row r="72" spans="1:5" ht="31.5" x14ac:dyDescent="0.25">
      <c r="A72" s="15" t="s">
        <v>63</v>
      </c>
      <c r="B72" s="16" t="s">
        <v>8</v>
      </c>
      <c r="C72" s="16" t="s">
        <v>64</v>
      </c>
      <c r="D72" s="16"/>
      <c r="E72" s="17">
        <f>E73</f>
        <v>898.274</v>
      </c>
    </row>
    <row r="73" spans="1:5" s="18" customFormat="1" ht="47.25" x14ac:dyDescent="0.25">
      <c r="A73" s="9" t="s">
        <v>65</v>
      </c>
      <c r="B73" s="10" t="s">
        <v>8</v>
      </c>
      <c r="C73" s="10" t="s">
        <v>64</v>
      </c>
      <c r="D73" s="10" t="s">
        <v>66</v>
      </c>
      <c r="E73" s="11">
        <v>898.274</v>
      </c>
    </row>
    <row r="74" spans="1:5" s="18" customFormat="1" ht="31.5" x14ac:dyDescent="0.25">
      <c r="A74" s="15" t="s">
        <v>100</v>
      </c>
      <c r="B74" s="16" t="s">
        <v>8</v>
      </c>
      <c r="C74" s="16" t="s">
        <v>101</v>
      </c>
      <c r="D74" s="16"/>
      <c r="E74" s="17">
        <f>E75</f>
        <v>25.472000000000001</v>
      </c>
    </row>
    <row r="75" spans="1:5" s="86" customFormat="1" ht="15.75" x14ac:dyDescent="0.25">
      <c r="A75" s="50" t="s">
        <v>71</v>
      </c>
      <c r="B75" s="51" t="s">
        <v>8</v>
      </c>
      <c r="C75" s="51" t="s">
        <v>101</v>
      </c>
      <c r="D75" s="51" t="s">
        <v>72</v>
      </c>
      <c r="E75" s="52">
        <v>25.472000000000001</v>
      </c>
    </row>
    <row r="76" spans="1:5" s="18" customFormat="1" ht="15.75" x14ac:dyDescent="0.25">
      <c r="A76" s="15" t="s">
        <v>113</v>
      </c>
      <c r="B76" s="16" t="s">
        <v>8</v>
      </c>
      <c r="C76" s="16" t="s">
        <v>114</v>
      </c>
      <c r="D76" s="16"/>
      <c r="E76" s="17">
        <f>E77</f>
        <v>0.88300000000000001</v>
      </c>
    </row>
    <row r="77" spans="1:5" s="86" customFormat="1" ht="15.75" x14ac:dyDescent="0.25">
      <c r="A77" s="50" t="s">
        <v>71</v>
      </c>
      <c r="B77" s="51" t="s">
        <v>8</v>
      </c>
      <c r="C77" s="51" t="s">
        <v>114</v>
      </c>
      <c r="D77" s="51" t="s">
        <v>72</v>
      </c>
      <c r="E77" s="52">
        <v>0.88300000000000001</v>
      </c>
    </row>
    <row r="78" spans="1:5" ht="78.75" x14ac:dyDescent="0.25">
      <c r="A78" s="32" t="s">
        <v>67</v>
      </c>
      <c r="B78" s="16" t="s">
        <v>8</v>
      </c>
      <c r="C78" s="16" t="s">
        <v>68</v>
      </c>
      <c r="D78" s="16"/>
      <c r="E78" s="17">
        <f>E79+E80</f>
        <v>17.727</v>
      </c>
    </row>
    <row r="79" spans="1:5" ht="47.25" x14ac:dyDescent="0.25">
      <c r="A79" s="9" t="s">
        <v>65</v>
      </c>
      <c r="B79" s="10" t="s">
        <v>8</v>
      </c>
      <c r="C79" s="10" t="s">
        <v>68</v>
      </c>
      <c r="D79" s="10" t="s">
        <v>66</v>
      </c>
      <c r="E79" s="11">
        <v>15.82</v>
      </c>
    </row>
    <row r="80" spans="1:5" s="18" customFormat="1" ht="15.75" x14ac:dyDescent="0.25">
      <c r="A80" s="9" t="s">
        <v>15</v>
      </c>
      <c r="B80" s="10" t="s">
        <v>8</v>
      </c>
      <c r="C80" s="10" t="s">
        <v>68</v>
      </c>
      <c r="D80" s="10" t="s">
        <v>16</v>
      </c>
      <c r="E80" s="11">
        <v>1.907</v>
      </c>
    </row>
    <row r="81" spans="1:5" ht="63" x14ac:dyDescent="0.25">
      <c r="A81" s="15" t="s">
        <v>69</v>
      </c>
      <c r="B81" s="16" t="s">
        <v>8</v>
      </c>
      <c r="C81" s="16" t="s">
        <v>70</v>
      </c>
      <c r="D81" s="16"/>
      <c r="E81" s="17">
        <f>E82+E83+E84+E85</f>
        <v>7980.2080000000005</v>
      </c>
    </row>
    <row r="82" spans="1:5" ht="47.25" x14ac:dyDescent="0.25">
      <c r="A82" s="9" t="s">
        <v>65</v>
      </c>
      <c r="B82" s="10" t="s">
        <v>8</v>
      </c>
      <c r="C82" s="10" t="s">
        <v>70</v>
      </c>
      <c r="D82" s="10" t="s">
        <v>66</v>
      </c>
      <c r="E82" s="11">
        <v>7367.6080000000002</v>
      </c>
    </row>
    <row r="83" spans="1:5" ht="15.75" x14ac:dyDescent="0.25">
      <c r="A83" s="9" t="s">
        <v>15</v>
      </c>
      <c r="B83" s="10" t="s">
        <v>8</v>
      </c>
      <c r="C83" s="10" t="s">
        <v>70</v>
      </c>
      <c r="D83" s="10" t="s">
        <v>16</v>
      </c>
      <c r="E83" s="11">
        <v>602.6</v>
      </c>
    </row>
    <row r="84" spans="1:5" ht="15.75" hidden="1" x14ac:dyDescent="0.25">
      <c r="A84" s="50" t="s">
        <v>71</v>
      </c>
      <c r="B84" s="51" t="s">
        <v>8</v>
      </c>
      <c r="C84" s="51" t="s">
        <v>70</v>
      </c>
      <c r="D84" s="51" t="s">
        <v>72</v>
      </c>
      <c r="E84" s="52">
        <v>0</v>
      </c>
    </row>
    <row r="85" spans="1:5" s="18" customFormat="1" ht="15.75" x14ac:dyDescent="0.25">
      <c r="A85" s="9" t="s">
        <v>33</v>
      </c>
      <c r="B85" s="10" t="s">
        <v>8</v>
      </c>
      <c r="C85" s="10" t="s">
        <v>70</v>
      </c>
      <c r="D85" s="10" t="s">
        <v>34</v>
      </c>
      <c r="E85" s="11">
        <v>10</v>
      </c>
    </row>
    <row r="86" spans="1:5" ht="31.5" x14ac:dyDescent="0.25">
      <c r="A86" s="15" t="s">
        <v>73</v>
      </c>
      <c r="B86" s="16" t="s">
        <v>8</v>
      </c>
      <c r="C86" s="16" t="s">
        <v>74</v>
      </c>
      <c r="D86" s="16"/>
      <c r="E86" s="17">
        <f>E87</f>
        <v>100</v>
      </c>
    </row>
    <row r="87" spans="1:5" s="18" customFormat="1" ht="15.75" x14ac:dyDescent="0.25">
      <c r="A87" s="9" t="s">
        <v>33</v>
      </c>
      <c r="B87" s="10" t="s">
        <v>8</v>
      </c>
      <c r="C87" s="10" t="s">
        <v>74</v>
      </c>
      <c r="D87" s="10" t="s">
        <v>34</v>
      </c>
      <c r="E87" s="11">
        <v>100</v>
      </c>
    </row>
    <row r="88" spans="1:5" ht="15.75" x14ac:dyDescent="0.25">
      <c r="A88" s="15" t="s">
        <v>75</v>
      </c>
      <c r="B88" s="16" t="s">
        <v>8</v>
      </c>
      <c r="C88" s="16" t="s">
        <v>76</v>
      </c>
      <c r="D88" s="16"/>
      <c r="E88" s="17">
        <f>E89+E90+E91</f>
        <v>519.476</v>
      </c>
    </row>
    <row r="89" spans="1:5" ht="15.75" x14ac:dyDescent="0.25">
      <c r="A89" s="9" t="s">
        <v>15</v>
      </c>
      <c r="B89" s="10" t="s">
        <v>8</v>
      </c>
      <c r="C89" s="10" t="s">
        <v>76</v>
      </c>
      <c r="D89" s="10" t="s">
        <v>16</v>
      </c>
      <c r="E89" s="11">
        <v>15</v>
      </c>
    </row>
    <row r="90" spans="1:5" ht="15.75" x14ac:dyDescent="0.25">
      <c r="A90" s="9" t="s">
        <v>77</v>
      </c>
      <c r="B90" s="10" t="s">
        <v>8</v>
      </c>
      <c r="C90" s="10" t="s">
        <v>76</v>
      </c>
      <c r="D90" s="10" t="s">
        <v>78</v>
      </c>
      <c r="E90" s="11">
        <v>418.476</v>
      </c>
    </row>
    <row r="91" spans="1:5" ht="20.45" customHeight="1" x14ac:dyDescent="0.25">
      <c r="A91" s="9" t="s">
        <v>33</v>
      </c>
      <c r="B91" s="10" t="s">
        <v>8</v>
      </c>
      <c r="C91" s="10" t="s">
        <v>76</v>
      </c>
      <c r="D91" s="10" t="s">
        <v>34</v>
      </c>
      <c r="E91" s="11">
        <v>86</v>
      </c>
    </row>
  </sheetData>
  <mergeCells count="6">
    <mergeCell ref="C9:C10"/>
    <mergeCell ref="A6:E6"/>
    <mergeCell ref="A9:A10"/>
    <mergeCell ref="E9:E10"/>
    <mergeCell ref="B9:B10"/>
    <mergeCell ref="D9:D10"/>
  </mergeCells>
  <pageMargins left="0.78740157480314965" right="0.39370078740157483" top="0.59055118110236227" bottom="0.59055118110236227" header="0.39370078740157483" footer="0.39370078740157483"/>
  <pageSetup paperSize="9" scale="64" fitToHeight="0" orientation="portrait" r:id="rId1"/>
  <rowBreaks count="1" manualBreakCount="1">
    <brk id="7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1"/>
  <sheetViews>
    <sheetView showGridLines="0" view="pageBreakPreview" zoomScaleNormal="100" zoomScaleSheetLayoutView="100" workbookViewId="0">
      <selection activeCell="J20" sqref="J20"/>
    </sheetView>
  </sheetViews>
  <sheetFormatPr defaultRowHeight="10.15" customHeight="1" x14ac:dyDescent="0.25"/>
  <cols>
    <col min="1" max="1" width="80.5703125" customWidth="1"/>
    <col min="2" max="2" width="16.7109375" customWidth="1"/>
    <col min="3" max="3" width="16.28515625" customWidth="1"/>
    <col min="4" max="4" width="10.7109375" customWidth="1"/>
    <col min="5" max="6" width="18" customWidth="1"/>
    <col min="7" max="7" width="14.7109375" customWidth="1"/>
  </cols>
  <sheetData>
    <row r="1" spans="1:29" ht="15.75" x14ac:dyDescent="0.25">
      <c r="F1" s="34" t="s">
        <v>87</v>
      </c>
    </row>
    <row r="2" spans="1:29" ht="15.75" x14ac:dyDescent="0.25">
      <c r="F2" s="34" t="s">
        <v>83</v>
      </c>
    </row>
    <row r="3" spans="1:29" ht="15.75" x14ac:dyDescent="0.25">
      <c r="F3" s="34" t="s">
        <v>84</v>
      </c>
    </row>
    <row r="4" spans="1:29" ht="15.75" x14ac:dyDescent="0.25">
      <c r="F4" s="34" t="s">
        <v>117</v>
      </c>
    </row>
    <row r="5" spans="1:29" ht="15" x14ac:dyDescent="0.25"/>
    <row r="6" spans="1:29" ht="30.6" customHeight="1" x14ac:dyDescent="0.25">
      <c r="A6" s="91" t="s">
        <v>102</v>
      </c>
      <c r="B6" s="91"/>
      <c r="C6" s="91"/>
      <c r="D6" s="91"/>
      <c r="E6" s="91"/>
      <c r="F6" s="91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29" ht="18.75" x14ac:dyDescent="0.25">
      <c r="A7" s="1"/>
      <c r="B7" s="1"/>
      <c r="C7" s="1"/>
      <c r="D7" s="1"/>
      <c r="E7" s="1"/>
      <c r="F7" s="38" t="s">
        <v>0</v>
      </c>
    </row>
    <row r="8" spans="1:29" ht="14.45" customHeight="1" x14ac:dyDescent="0.25">
      <c r="A8" s="92" t="s">
        <v>2</v>
      </c>
      <c r="B8" s="90" t="s">
        <v>3</v>
      </c>
      <c r="C8" s="90" t="s">
        <v>4</v>
      </c>
      <c r="D8" s="90" t="s">
        <v>5</v>
      </c>
      <c r="E8" s="93" t="s">
        <v>88</v>
      </c>
      <c r="F8" s="93" t="s">
        <v>103</v>
      </c>
    </row>
    <row r="9" spans="1:29" ht="14.45" customHeight="1" x14ac:dyDescent="0.25">
      <c r="A9" s="92"/>
      <c r="B9" s="90" t="s">
        <v>3</v>
      </c>
      <c r="C9" s="90" t="s">
        <v>4</v>
      </c>
      <c r="D9" s="90" t="s">
        <v>5</v>
      </c>
      <c r="E9" s="92" t="s">
        <v>1</v>
      </c>
      <c r="F9" s="92" t="s">
        <v>1</v>
      </c>
    </row>
    <row r="10" spans="1:29" ht="15" x14ac:dyDescent="0.25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</row>
    <row r="11" spans="1:29" ht="16.7" customHeight="1" x14ac:dyDescent="0.25">
      <c r="A11" s="3" t="s">
        <v>6</v>
      </c>
      <c r="B11" s="2"/>
      <c r="C11" s="2"/>
      <c r="D11" s="2"/>
      <c r="E11" s="4"/>
      <c r="F11" s="4"/>
    </row>
    <row r="12" spans="1:29" ht="15.75" x14ac:dyDescent="0.25">
      <c r="A12" s="5" t="s">
        <v>7</v>
      </c>
      <c r="B12" s="2" t="s">
        <v>8</v>
      </c>
      <c r="C12" s="2"/>
      <c r="D12" s="2"/>
      <c r="E12" s="4">
        <f>E13+E61</f>
        <v>44644.444000000003</v>
      </c>
      <c r="F12" s="4">
        <f>F13+F61</f>
        <v>46207.161999999997</v>
      </c>
    </row>
    <row r="13" spans="1:29" ht="15.75" x14ac:dyDescent="0.25">
      <c r="A13" s="59" t="s">
        <v>93</v>
      </c>
      <c r="B13" s="49"/>
      <c r="C13" s="49"/>
      <c r="D13" s="49"/>
      <c r="E13" s="4">
        <f>E14+E53+E58</f>
        <v>34026.601000000002</v>
      </c>
      <c r="F13" s="4">
        <f>F14+F53+F58</f>
        <v>34196.595999999998</v>
      </c>
      <c r="G13" s="58"/>
    </row>
    <row r="14" spans="1:29" ht="31.5" x14ac:dyDescent="0.25">
      <c r="A14" s="45" t="s">
        <v>9</v>
      </c>
      <c r="B14" s="46" t="s">
        <v>8</v>
      </c>
      <c r="C14" s="46" t="s">
        <v>10</v>
      </c>
      <c r="D14" s="46"/>
      <c r="E14" s="47">
        <f>E15+E28+E41+E48</f>
        <v>6456.1510000000007</v>
      </c>
      <c r="F14" s="47">
        <f>F15+F28+F41+F48</f>
        <v>6626.1459999999997</v>
      </c>
    </row>
    <row r="15" spans="1:29" ht="24" customHeight="1" x14ac:dyDescent="0.25">
      <c r="A15" s="48" t="s">
        <v>11</v>
      </c>
      <c r="B15" s="7" t="s">
        <v>8</v>
      </c>
      <c r="C15" s="7" t="s">
        <v>12</v>
      </c>
      <c r="D15" s="7"/>
      <c r="E15" s="8">
        <f>E22+E26+E20</f>
        <v>1300</v>
      </c>
      <c r="F15" s="8">
        <f>F22+F26+F20</f>
        <v>1300</v>
      </c>
    </row>
    <row r="16" spans="1:29" ht="15.75" hidden="1" x14ac:dyDescent="0.25">
      <c r="A16" s="6" t="s">
        <v>13</v>
      </c>
      <c r="B16" s="7" t="s">
        <v>8</v>
      </c>
      <c r="C16" s="7" t="s">
        <v>14</v>
      </c>
      <c r="D16" s="7"/>
      <c r="E16" s="8"/>
      <c r="F16" s="8"/>
    </row>
    <row r="17" spans="1:7" ht="15.75" hidden="1" x14ac:dyDescent="0.25">
      <c r="A17" s="9" t="s">
        <v>15</v>
      </c>
      <c r="B17" s="10" t="s">
        <v>8</v>
      </c>
      <c r="C17" s="10" t="s">
        <v>14</v>
      </c>
      <c r="D17" s="10" t="s">
        <v>16</v>
      </c>
      <c r="E17" s="11"/>
      <c r="F17" s="11"/>
    </row>
    <row r="18" spans="1:7" ht="15.75" hidden="1" x14ac:dyDescent="0.25">
      <c r="A18" s="6" t="s">
        <v>17</v>
      </c>
      <c r="B18" s="7" t="s">
        <v>8</v>
      </c>
      <c r="C18" s="7" t="s">
        <v>18</v>
      </c>
      <c r="D18" s="7"/>
      <c r="E18" s="8"/>
      <c r="F18" s="8"/>
    </row>
    <row r="19" spans="1:7" ht="15.75" hidden="1" x14ac:dyDescent="0.25">
      <c r="A19" s="9" t="s">
        <v>15</v>
      </c>
      <c r="B19" s="10" t="s">
        <v>8</v>
      </c>
      <c r="C19" s="10" t="s">
        <v>18</v>
      </c>
      <c r="D19" s="10" t="s">
        <v>16</v>
      </c>
      <c r="E19" s="11"/>
      <c r="F19" s="11"/>
    </row>
    <row r="20" spans="1:7" ht="15.75" x14ac:dyDescent="0.25">
      <c r="A20" s="53" t="s">
        <v>89</v>
      </c>
      <c r="B20" s="67" t="s">
        <v>8</v>
      </c>
      <c r="C20" s="67" t="s">
        <v>90</v>
      </c>
      <c r="D20" s="67"/>
      <c r="E20" s="68">
        <f>E21</f>
        <v>500</v>
      </c>
      <c r="F20" s="69">
        <f>F21</f>
        <v>500</v>
      </c>
      <c r="G20" s="11"/>
    </row>
    <row r="21" spans="1:7" ht="15.75" x14ac:dyDescent="0.25">
      <c r="A21" s="50" t="s">
        <v>15</v>
      </c>
      <c r="B21" s="55" t="s">
        <v>8</v>
      </c>
      <c r="C21" s="55" t="s">
        <v>90</v>
      </c>
      <c r="D21" s="55" t="s">
        <v>16</v>
      </c>
      <c r="E21" s="70">
        <v>500</v>
      </c>
      <c r="F21" s="71">
        <v>500</v>
      </c>
      <c r="G21" s="11"/>
    </row>
    <row r="22" spans="1:7" ht="15.75" x14ac:dyDescent="0.25">
      <c r="A22" s="6" t="s">
        <v>19</v>
      </c>
      <c r="B22" s="7" t="s">
        <v>8</v>
      </c>
      <c r="C22" s="7" t="s">
        <v>20</v>
      </c>
      <c r="D22" s="7"/>
      <c r="E22" s="8">
        <f>E23</f>
        <v>800</v>
      </c>
      <c r="F22" s="8">
        <f>F23</f>
        <v>800</v>
      </c>
    </row>
    <row r="23" spans="1:7" ht="15.75" x14ac:dyDescent="0.25">
      <c r="A23" s="9" t="s">
        <v>15</v>
      </c>
      <c r="B23" s="10" t="s">
        <v>8</v>
      </c>
      <c r="C23" s="10" t="s">
        <v>20</v>
      </c>
      <c r="D23" s="10" t="s">
        <v>16</v>
      </c>
      <c r="E23" s="11">
        <v>800</v>
      </c>
      <c r="F23" s="11">
        <v>800</v>
      </c>
    </row>
    <row r="24" spans="1:7" ht="15.75" hidden="1" x14ac:dyDescent="0.25">
      <c r="A24" s="6" t="s">
        <v>21</v>
      </c>
      <c r="B24" s="7" t="s">
        <v>8</v>
      </c>
      <c r="C24" s="7" t="s">
        <v>22</v>
      </c>
      <c r="D24" s="7"/>
      <c r="E24" s="8"/>
      <c r="F24" s="8"/>
    </row>
    <row r="25" spans="1:7" ht="15.75" hidden="1" x14ac:dyDescent="0.25">
      <c r="A25" s="9" t="s">
        <v>15</v>
      </c>
      <c r="B25" s="10" t="s">
        <v>8</v>
      </c>
      <c r="C25" s="10" t="s">
        <v>22</v>
      </c>
      <c r="D25" s="10" t="s">
        <v>16</v>
      </c>
      <c r="E25" s="11"/>
      <c r="F25" s="11"/>
    </row>
    <row r="26" spans="1:7" ht="31.5" x14ac:dyDescent="0.25">
      <c r="A26" s="6" t="s">
        <v>23</v>
      </c>
      <c r="B26" s="7" t="s">
        <v>8</v>
      </c>
      <c r="C26" s="7" t="s">
        <v>24</v>
      </c>
      <c r="D26" s="7"/>
      <c r="E26" s="8">
        <f>E27</f>
        <v>0</v>
      </c>
      <c r="F26" s="8">
        <f>F27</f>
        <v>0</v>
      </c>
    </row>
    <row r="27" spans="1:7" ht="15.75" x14ac:dyDescent="0.25">
      <c r="A27" s="9" t="s">
        <v>15</v>
      </c>
      <c r="B27" s="10" t="s">
        <v>8</v>
      </c>
      <c r="C27" s="10" t="s">
        <v>24</v>
      </c>
      <c r="D27" s="10" t="s">
        <v>16</v>
      </c>
      <c r="E27" s="11">
        <v>0</v>
      </c>
      <c r="F27" s="11">
        <v>0</v>
      </c>
    </row>
    <row r="28" spans="1:7" ht="50.45" customHeight="1" x14ac:dyDescent="0.25">
      <c r="A28" s="48" t="s">
        <v>25</v>
      </c>
      <c r="B28" s="7" t="s">
        <v>8</v>
      </c>
      <c r="C28" s="7" t="s">
        <v>26</v>
      </c>
      <c r="D28" s="7"/>
      <c r="E28" s="8">
        <f>E29+E33+E37+E39</f>
        <v>1900</v>
      </c>
      <c r="F28" s="8">
        <f>F29+F33+F37+F39</f>
        <v>1900</v>
      </c>
    </row>
    <row r="29" spans="1:7" ht="15.75" x14ac:dyDescent="0.25">
      <c r="A29" s="6" t="s">
        <v>27</v>
      </c>
      <c r="B29" s="7" t="s">
        <v>8</v>
      </c>
      <c r="C29" s="7" t="s">
        <v>28</v>
      </c>
      <c r="D29" s="7"/>
      <c r="E29" s="8">
        <f>E30</f>
        <v>1500</v>
      </c>
      <c r="F29" s="8">
        <f>F30</f>
        <v>1500</v>
      </c>
    </row>
    <row r="30" spans="1:7" ht="15.75" x14ac:dyDescent="0.25">
      <c r="A30" s="9" t="s">
        <v>15</v>
      </c>
      <c r="B30" s="10" t="s">
        <v>8</v>
      </c>
      <c r="C30" s="10" t="s">
        <v>28</v>
      </c>
      <c r="D30" s="10" t="s">
        <v>16</v>
      </c>
      <c r="E30" s="11">
        <v>1500</v>
      </c>
      <c r="F30" s="11">
        <v>1500</v>
      </c>
    </row>
    <row r="31" spans="1:7" ht="15.75" hidden="1" x14ac:dyDescent="0.25">
      <c r="A31" s="6" t="s">
        <v>29</v>
      </c>
      <c r="B31" s="7" t="s">
        <v>8</v>
      </c>
      <c r="C31" s="7" t="s">
        <v>30</v>
      </c>
      <c r="D31" s="7"/>
      <c r="E31" s="8"/>
      <c r="F31" s="8"/>
    </row>
    <row r="32" spans="1:7" ht="15.75" hidden="1" x14ac:dyDescent="0.25">
      <c r="A32" s="9" t="s">
        <v>15</v>
      </c>
      <c r="B32" s="10" t="s">
        <v>8</v>
      </c>
      <c r="C32" s="10" t="s">
        <v>30</v>
      </c>
      <c r="D32" s="10" t="s">
        <v>16</v>
      </c>
      <c r="E32" s="11"/>
      <c r="F32" s="11"/>
    </row>
    <row r="33" spans="1:6" ht="15.75" x14ac:dyDescent="0.25">
      <c r="A33" s="6" t="s">
        <v>31</v>
      </c>
      <c r="B33" s="7" t="s">
        <v>8</v>
      </c>
      <c r="C33" s="7" t="s">
        <v>32</v>
      </c>
      <c r="D33" s="7"/>
      <c r="E33" s="8">
        <f>E34</f>
        <v>300</v>
      </c>
      <c r="F33" s="8">
        <f>F34</f>
        <v>300</v>
      </c>
    </row>
    <row r="34" spans="1:6" ht="15.75" x14ac:dyDescent="0.25">
      <c r="A34" s="9" t="s">
        <v>33</v>
      </c>
      <c r="B34" s="10" t="s">
        <v>8</v>
      </c>
      <c r="C34" s="10" t="s">
        <v>32</v>
      </c>
      <c r="D34" s="10" t="s">
        <v>34</v>
      </c>
      <c r="E34" s="11">
        <v>300</v>
      </c>
      <c r="F34" s="11">
        <v>300</v>
      </c>
    </row>
    <row r="35" spans="1:6" ht="15.75" hidden="1" x14ac:dyDescent="0.25">
      <c r="A35" s="6" t="s">
        <v>35</v>
      </c>
      <c r="B35" s="7" t="s">
        <v>8</v>
      </c>
      <c r="C35" s="7" t="s">
        <v>36</v>
      </c>
      <c r="D35" s="7"/>
      <c r="E35" s="8"/>
      <c r="F35" s="8"/>
    </row>
    <row r="36" spans="1:6" ht="15.75" hidden="1" x14ac:dyDescent="0.25">
      <c r="A36" s="9" t="s">
        <v>15</v>
      </c>
      <c r="B36" s="10" t="s">
        <v>8</v>
      </c>
      <c r="C36" s="10" t="s">
        <v>36</v>
      </c>
      <c r="D36" s="10" t="s">
        <v>16</v>
      </c>
      <c r="E36" s="11"/>
      <c r="F36" s="11"/>
    </row>
    <row r="37" spans="1:6" ht="15.75" x14ac:dyDescent="0.25">
      <c r="A37" s="6" t="s">
        <v>37</v>
      </c>
      <c r="B37" s="7" t="s">
        <v>8</v>
      </c>
      <c r="C37" s="7" t="s">
        <v>38</v>
      </c>
      <c r="D37" s="7"/>
      <c r="E37" s="8">
        <f>E38</f>
        <v>100</v>
      </c>
      <c r="F37" s="8">
        <f>F38</f>
        <v>100</v>
      </c>
    </row>
    <row r="38" spans="1:6" ht="15.75" x14ac:dyDescent="0.25">
      <c r="A38" s="9" t="s">
        <v>15</v>
      </c>
      <c r="B38" s="10" t="s">
        <v>8</v>
      </c>
      <c r="C38" s="10" t="s">
        <v>38</v>
      </c>
      <c r="D38" s="10" t="s">
        <v>16</v>
      </c>
      <c r="E38" s="11">
        <v>100</v>
      </c>
      <c r="F38" s="11">
        <v>100</v>
      </c>
    </row>
    <row r="39" spans="1:6" ht="15.75" x14ac:dyDescent="0.25">
      <c r="A39" s="6" t="s">
        <v>39</v>
      </c>
      <c r="B39" s="7" t="s">
        <v>8</v>
      </c>
      <c r="C39" s="7" t="s">
        <v>40</v>
      </c>
      <c r="D39" s="7"/>
      <c r="E39" s="8">
        <f>E40</f>
        <v>0</v>
      </c>
      <c r="F39" s="8">
        <f>F40</f>
        <v>0</v>
      </c>
    </row>
    <row r="40" spans="1:6" ht="15.75" x14ac:dyDescent="0.25">
      <c r="A40" s="9" t="s">
        <v>15</v>
      </c>
      <c r="B40" s="10" t="s">
        <v>8</v>
      </c>
      <c r="C40" s="10" t="s">
        <v>40</v>
      </c>
      <c r="D40" s="10" t="s">
        <v>16</v>
      </c>
      <c r="E40" s="11">
        <v>0</v>
      </c>
      <c r="F40" s="11">
        <v>0</v>
      </c>
    </row>
    <row r="41" spans="1:6" ht="27" customHeight="1" x14ac:dyDescent="0.25">
      <c r="A41" s="48" t="s">
        <v>41</v>
      </c>
      <c r="B41" s="7" t="s">
        <v>8</v>
      </c>
      <c r="C41" s="7" t="s">
        <v>42</v>
      </c>
      <c r="D41" s="7"/>
      <c r="E41" s="8">
        <f>E42+E44+E46</f>
        <v>3225.3510000000001</v>
      </c>
      <c r="F41" s="8">
        <f>F42+F44+F46</f>
        <v>3395.346</v>
      </c>
    </row>
    <row r="42" spans="1:6" ht="15.75" x14ac:dyDescent="0.25">
      <c r="A42" s="6" t="s">
        <v>43</v>
      </c>
      <c r="B42" s="7" t="s">
        <v>8</v>
      </c>
      <c r="C42" s="7" t="s">
        <v>44</v>
      </c>
      <c r="D42" s="7"/>
      <c r="E42" s="8">
        <f>E43</f>
        <v>3060.3710000000001</v>
      </c>
      <c r="F42" s="8">
        <f>F43</f>
        <v>3228.049</v>
      </c>
    </row>
    <row r="43" spans="1:6" ht="15.75" x14ac:dyDescent="0.25">
      <c r="A43" s="9" t="s">
        <v>15</v>
      </c>
      <c r="B43" s="10" t="s">
        <v>8</v>
      </c>
      <c r="C43" s="10" t="s">
        <v>44</v>
      </c>
      <c r="D43" s="10" t="s">
        <v>16</v>
      </c>
      <c r="E43" s="11">
        <f>2860.371+200</f>
        <v>3060.3710000000001</v>
      </c>
      <c r="F43" s="11">
        <f>3028.049+200</f>
        <v>3228.049</v>
      </c>
    </row>
    <row r="44" spans="1:6" ht="15.75" x14ac:dyDescent="0.25">
      <c r="A44" s="6" t="s">
        <v>45</v>
      </c>
      <c r="B44" s="7" t="s">
        <v>8</v>
      </c>
      <c r="C44" s="7" t="s">
        <v>46</v>
      </c>
      <c r="D44" s="7"/>
      <c r="E44" s="8">
        <f>E45</f>
        <v>164.98</v>
      </c>
      <c r="F44" s="8">
        <f>F45</f>
        <v>167.297</v>
      </c>
    </row>
    <row r="45" spans="1:6" ht="15.75" x14ac:dyDescent="0.25">
      <c r="A45" s="9" t="s">
        <v>15</v>
      </c>
      <c r="B45" s="10" t="s">
        <v>8</v>
      </c>
      <c r="C45" s="10" t="s">
        <v>46</v>
      </c>
      <c r="D45" s="10" t="s">
        <v>16</v>
      </c>
      <c r="E45" s="11">
        <f>200-35.02</f>
        <v>164.98</v>
      </c>
      <c r="F45" s="11">
        <f>200-32.703</f>
        <v>167.297</v>
      </c>
    </row>
    <row r="46" spans="1:6" ht="15.75" hidden="1" x14ac:dyDescent="0.25">
      <c r="A46" s="6" t="s">
        <v>47</v>
      </c>
      <c r="B46" s="7" t="s">
        <v>8</v>
      </c>
      <c r="C46" s="7" t="s">
        <v>48</v>
      </c>
      <c r="D46" s="7"/>
      <c r="E46" s="8">
        <f>E47</f>
        <v>0</v>
      </c>
      <c r="F46" s="8">
        <f>F47</f>
        <v>0</v>
      </c>
    </row>
    <row r="47" spans="1:6" ht="15.75" hidden="1" x14ac:dyDescent="0.25">
      <c r="A47" s="9" t="s">
        <v>33</v>
      </c>
      <c r="B47" s="10" t="s">
        <v>8</v>
      </c>
      <c r="C47" s="10" t="s">
        <v>48</v>
      </c>
      <c r="D47" s="10" t="s">
        <v>34</v>
      </c>
      <c r="E47" s="11">
        <v>0</v>
      </c>
      <c r="F47" s="11">
        <v>0</v>
      </c>
    </row>
    <row r="48" spans="1:6" ht="31.5" x14ac:dyDescent="0.25">
      <c r="A48" s="48" t="s">
        <v>85</v>
      </c>
      <c r="B48" s="7" t="s">
        <v>8</v>
      </c>
      <c r="C48" s="7" t="s">
        <v>49</v>
      </c>
      <c r="D48" s="7"/>
      <c r="E48" s="8">
        <f>E49</f>
        <v>30.8</v>
      </c>
      <c r="F48" s="8">
        <f>F49</f>
        <v>30.8</v>
      </c>
    </row>
    <row r="49" spans="1:6" ht="15.75" x14ac:dyDescent="0.25">
      <c r="A49" s="15" t="s">
        <v>111</v>
      </c>
      <c r="B49" s="16" t="s">
        <v>8</v>
      </c>
      <c r="C49" s="16" t="s">
        <v>112</v>
      </c>
      <c r="D49" s="16"/>
      <c r="E49" s="17">
        <f>E50</f>
        <v>30.8</v>
      </c>
      <c r="F49" s="17">
        <f>F50</f>
        <v>30.8</v>
      </c>
    </row>
    <row r="50" spans="1:6" ht="15.75" x14ac:dyDescent="0.25">
      <c r="A50" s="9" t="s">
        <v>15</v>
      </c>
      <c r="B50" s="10" t="s">
        <v>8</v>
      </c>
      <c r="C50" s="10" t="s">
        <v>112</v>
      </c>
      <c r="D50" s="10" t="s">
        <v>16</v>
      </c>
      <c r="E50" s="11">
        <v>30.8</v>
      </c>
      <c r="F50" s="11">
        <v>30.8</v>
      </c>
    </row>
    <row r="51" spans="1:6" ht="15.75" hidden="1" x14ac:dyDescent="0.25">
      <c r="A51" s="6" t="s">
        <v>50</v>
      </c>
      <c r="B51" s="7" t="s">
        <v>8</v>
      </c>
      <c r="C51" s="7" t="s">
        <v>51</v>
      </c>
      <c r="D51" s="7"/>
      <c r="E51" s="8"/>
      <c r="F51" s="8"/>
    </row>
    <row r="52" spans="1:6" ht="15.75" hidden="1" x14ac:dyDescent="0.25">
      <c r="A52" s="9" t="s">
        <v>15</v>
      </c>
      <c r="B52" s="10" t="s">
        <v>8</v>
      </c>
      <c r="C52" s="10" t="s">
        <v>51</v>
      </c>
      <c r="D52" s="10" t="s">
        <v>16</v>
      </c>
      <c r="E52" s="11"/>
      <c r="F52" s="11"/>
    </row>
    <row r="53" spans="1:6" ht="15.75" x14ac:dyDescent="0.25">
      <c r="A53" s="45" t="s">
        <v>53</v>
      </c>
      <c r="B53" s="46" t="s">
        <v>8</v>
      </c>
      <c r="C53" s="46" t="s">
        <v>54</v>
      </c>
      <c r="D53" s="46"/>
      <c r="E53" s="47">
        <f t="shared" ref="E53:F55" si="0">E54</f>
        <v>27570.45</v>
      </c>
      <c r="F53" s="47">
        <f t="shared" si="0"/>
        <v>27570.45</v>
      </c>
    </row>
    <row r="54" spans="1:6" ht="15.75" x14ac:dyDescent="0.25">
      <c r="A54" s="48" t="s">
        <v>55</v>
      </c>
      <c r="B54" s="7" t="s">
        <v>8</v>
      </c>
      <c r="C54" s="7" t="s">
        <v>56</v>
      </c>
      <c r="D54" s="7"/>
      <c r="E54" s="8">
        <f t="shared" si="0"/>
        <v>27570.45</v>
      </c>
      <c r="F54" s="8">
        <f t="shared" si="0"/>
        <v>27570.45</v>
      </c>
    </row>
    <row r="55" spans="1:6" ht="31.5" x14ac:dyDescent="0.25">
      <c r="A55" s="6" t="s">
        <v>57</v>
      </c>
      <c r="B55" s="7" t="s">
        <v>8</v>
      </c>
      <c r="C55" s="7" t="s">
        <v>58</v>
      </c>
      <c r="D55" s="7"/>
      <c r="E55" s="8">
        <f t="shared" si="0"/>
        <v>27570.45</v>
      </c>
      <c r="F55" s="8">
        <f t="shared" si="0"/>
        <v>27570.45</v>
      </c>
    </row>
    <row r="56" spans="1:6" ht="31.5" x14ac:dyDescent="0.25">
      <c r="A56" s="9" t="s">
        <v>59</v>
      </c>
      <c r="B56" s="10" t="s">
        <v>8</v>
      </c>
      <c r="C56" s="10" t="s">
        <v>58</v>
      </c>
      <c r="D56" s="10" t="s">
        <v>60</v>
      </c>
      <c r="E56" s="11">
        <v>27570.45</v>
      </c>
      <c r="F56" s="11">
        <v>27570.45</v>
      </c>
    </row>
    <row r="57" spans="1:6" ht="15.75" x14ac:dyDescent="0.25">
      <c r="A57" s="9"/>
      <c r="B57" s="10"/>
      <c r="C57" s="10"/>
      <c r="D57" s="10"/>
      <c r="E57" s="11"/>
      <c r="F57" s="11"/>
    </row>
    <row r="58" spans="1:6" s="56" customFormat="1" ht="31.5" hidden="1" x14ac:dyDescent="0.25">
      <c r="A58" s="65" t="s">
        <v>91</v>
      </c>
      <c r="B58" s="66" t="s">
        <v>8</v>
      </c>
      <c r="C58" s="66" t="s">
        <v>92</v>
      </c>
      <c r="D58" s="63"/>
      <c r="E58" s="64">
        <v>0</v>
      </c>
      <c r="F58" s="64">
        <v>0</v>
      </c>
    </row>
    <row r="59" spans="1:6" s="56" customFormat="1" ht="15.75" hidden="1" x14ac:dyDescent="0.25">
      <c r="A59" s="62"/>
      <c r="B59" s="63"/>
      <c r="C59" s="63"/>
      <c r="D59" s="63"/>
      <c r="E59" s="64"/>
      <c r="F59" s="64"/>
    </row>
    <row r="60" spans="1:6" ht="15.75" hidden="1" x14ac:dyDescent="0.25">
      <c r="A60" s="6"/>
      <c r="B60" s="7"/>
      <c r="C60" s="7"/>
      <c r="D60" s="7"/>
      <c r="E60" s="8"/>
      <c r="F60" s="8"/>
    </row>
    <row r="61" spans="1:6" ht="15.75" x14ac:dyDescent="0.25">
      <c r="A61" s="42" t="s">
        <v>61</v>
      </c>
      <c r="B61" s="43" t="s">
        <v>8</v>
      </c>
      <c r="C61" s="43" t="s">
        <v>62</v>
      </c>
      <c r="D61" s="43"/>
      <c r="E61" s="44">
        <f>E62+E66+E69+E76+E80+E74+E64</f>
        <v>10617.843000000003</v>
      </c>
      <c r="F61" s="44">
        <f>F62+F66+F69+F76+F80+F74+F64</f>
        <v>12010.566000000001</v>
      </c>
    </row>
    <row r="62" spans="1:6" ht="31.5" x14ac:dyDescent="0.25">
      <c r="A62" s="6" t="s">
        <v>63</v>
      </c>
      <c r="B62" s="7" t="s">
        <v>8</v>
      </c>
      <c r="C62" s="7" t="s">
        <v>64</v>
      </c>
      <c r="D62" s="7"/>
      <c r="E62" s="8">
        <f>E63</f>
        <v>898.274</v>
      </c>
      <c r="F62" s="8">
        <f>F63</f>
        <v>898.274</v>
      </c>
    </row>
    <row r="63" spans="1:6" ht="47.25" x14ac:dyDescent="0.25">
      <c r="A63" s="9" t="s">
        <v>65</v>
      </c>
      <c r="B63" s="10" t="s">
        <v>8</v>
      </c>
      <c r="C63" s="10" t="s">
        <v>64</v>
      </c>
      <c r="D63" s="10" t="s">
        <v>66</v>
      </c>
      <c r="E63" s="11">
        <v>898.274</v>
      </c>
      <c r="F63" s="11">
        <v>898.274</v>
      </c>
    </row>
    <row r="64" spans="1:6" ht="31.5" x14ac:dyDescent="0.25">
      <c r="A64" s="15" t="s">
        <v>100</v>
      </c>
      <c r="B64" s="16" t="s">
        <v>8</v>
      </c>
      <c r="C64" s="16" t="s">
        <v>101</v>
      </c>
      <c r="D64" s="16"/>
      <c r="E64" s="11">
        <f>E65</f>
        <v>25.472000000000001</v>
      </c>
      <c r="F64" s="11">
        <f>F65</f>
        <v>25.472000000000001</v>
      </c>
    </row>
    <row r="65" spans="1:6" ht="15.75" x14ac:dyDescent="0.25">
      <c r="A65" s="50" t="s">
        <v>71</v>
      </c>
      <c r="B65" s="51" t="s">
        <v>8</v>
      </c>
      <c r="C65" s="51" t="s">
        <v>101</v>
      </c>
      <c r="D65" s="51" t="s">
        <v>72</v>
      </c>
      <c r="E65" s="11">
        <v>25.472000000000001</v>
      </c>
      <c r="F65" s="11">
        <v>25.472000000000001</v>
      </c>
    </row>
    <row r="66" spans="1:6" ht="94.5" x14ac:dyDescent="0.25">
      <c r="A66" s="12" t="s">
        <v>67</v>
      </c>
      <c r="B66" s="7" t="s">
        <v>8</v>
      </c>
      <c r="C66" s="7" t="s">
        <v>68</v>
      </c>
      <c r="D66" s="7"/>
      <c r="E66" s="8">
        <f>E67+E68</f>
        <v>18.060000000000002</v>
      </c>
      <c r="F66" s="8">
        <f>F67+F68</f>
        <v>18.060000000000002</v>
      </c>
    </row>
    <row r="67" spans="1:6" ht="47.25" x14ac:dyDescent="0.25">
      <c r="A67" s="9" t="s">
        <v>65</v>
      </c>
      <c r="B67" s="10" t="s">
        <v>8</v>
      </c>
      <c r="C67" s="10" t="s">
        <v>68</v>
      </c>
      <c r="D67" s="10" t="s">
        <v>66</v>
      </c>
      <c r="E67" s="11">
        <v>15.82</v>
      </c>
      <c r="F67" s="11">
        <v>15.82</v>
      </c>
    </row>
    <row r="68" spans="1:6" ht="15.75" x14ac:dyDescent="0.25">
      <c r="A68" s="9" t="s">
        <v>115</v>
      </c>
      <c r="B68" s="10" t="s">
        <v>8</v>
      </c>
      <c r="C68" s="10" t="s">
        <v>68</v>
      </c>
      <c r="D68" s="10" t="s">
        <v>16</v>
      </c>
      <c r="E68" s="11">
        <v>2.2400000000000002</v>
      </c>
      <c r="F68" s="11">
        <v>2.2400000000000002</v>
      </c>
    </row>
    <row r="69" spans="1:6" ht="63" x14ac:dyDescent="0.25">
      <c r="A69" s="6" t="s">
        <v>69</v>
      </c>
      <c r="B69" s="7" t="s">
        <v>8</v>
      </c>
      <c r="C69" s="7" t="s">
        <v>70</v>
      </c>
      <c r="D69" s="7"/>
      <c r="E69" s="8">
        <f>E70+E71+E72+E73</f>
        <v>7808.2080000000005</v>
      </c>
      <c r="F69" s="8">
        <f>F70+F71+F72+F73</f>
        <v>7808.2080000000005</v>
      </c>
    </row>
    <row r="70" spans="1:6" ht="47.25" x14ac:dyDescent="0.25">
      <c r="A70" s="9" t="s">
        <v>65</v>
      </c>
      <c r="B70" s="10" t="s">
        <v>8</v>
      </c>
      <c r="C70" s="10" t="s">
        <v>70</v>
      </c>
      <c r="D70" s="10" t="s">
        <v>66</v>
      </c>
      <c r="E70" s="11">
        <v>7367.6080000000002</v>
      </c>
      <c r="F70" s="11">
        <v>7367.6080000000002</v>
      </c>
    </row>
    <row r="71" spans="1:6" ht="15.75" x14ac:dyDescent="0.25">
      <c r="A71" s="9" t="s">
        <v>15</v>
      </c>
      <c r="B71" s="10" t="s">
        <v>8</v>
      </c>
      <c r="C71" s="10" t="s">
        <v>70</v>
      </c>
      <c r="D71" s="10" t="s">
        <v>16</v>
      </c>
      <c r="E71" s="11">
        <v>430.6</v>
      </c>
      <c r="F71" s="11">
        <v>430.6</v>
      </c>
    </row>
    <row r="72" spans="1:6" ht="15.75" hidden="1" x14ac:dyDescent="0.25">
      <c r="A72" s="9" t="s">
        <v>71</v>
      </c>
      <c r="B72" s="10" t="s">
        <v>8</v>
      </c>
      <c r="C72" s="10" t="s">
        <v>70</v>
      </c>
      <c r="D72" s="10" t="s">
        <v>72</v>
      </c>
      <c r="E72" s="11">
        <v>0</v>
      </c>
      <c r="F72" s="11">
        <v>0</v>
      </c>
    </row>
    <row r="73" spans="1:6" ht="15.75" x14ac:dyDescent="0.25">
      <c r="A73" s="9" t="s">
        <v>33</v>
      </c>
      <c r="B73" s="10" t="s">
        <v>8</v>
      </c>
      <c r="C73" s="10" t="s">
        <v>70</v>
      </c>
      <c r="D73" s="10" t="s">
        <v>34</v>
      </c>
      <c r="E73" s="11">
        <v>10</v>
      </c>
      <c r="F73" s="11">
        <v>10</v>
      </c>
    </row>
    <row r="74" spans="1:6" s="18" customFormat="1" ht="31.5" x14ac:dyDescent="0.25">
      <c r="A74" s="53" t="s">
        <v>73</v>
      </c>
      <c r="B74" s="16" t="s">
        <v>8</v>
      </c>
      <c r="C74" s="16" t="s">
        <v>74</v>
      </c>
      <c r="D74" s="16"/>
      <c r="E74" s="17">
        <f>E75</f>
        <v>100</v>
      </c>
      <c r="F74" s="17">
        <f>F75</f>
        <v>100</v>
      </c>
    </row>
    <row r="75" spans="1:6" ht="15.75" x14ac:dyDescent="0.25">
      <c r="A75" s="9" t="s">
        <v>33</v>
      </c>
      <c r="B75" s="10" t="s">
        <v>8</v>
      </c>
      <c r="C75" s="10" t="s">
        <v>74</v>
      </c>
      <c r="D75" s="10" t="s">
        <v>34</v>
      </c>
      <c r="E75" s="11">
        <v>100</v>
      </c>
      <c r="F75" s="11">
        <v>100</v>
      </c>
    </row>
    <row r="76" spans="1:6" ht="15.75" x14ac:dyDescent="0.25">
      <c r="A76" s="6" t="s">
        <v>75</v>
      </c>
      <c r="B76" s="7" t="s">
        <v>8</v>
      </c>
      <c r="C76" s="7" t="s">
        <v>76</v>
      </c>
      <c r="D76" s="7"/>
      <c r="E76" s="8">
        <f>E77+E78+E79</f>
        <v>444.476</v>
      </c>
      <c r="F76" s="8">
        <f>F77+F78+F79</f>
        <v>444.476</v>
      </c>
    </row>
    <row r="77" spans="1:6" ht="15.75" hidden="1" x14ac:dyDescent="0.25">
      <c r="A77" s="9" t="s">
        <v>15</v>
      </c>
      <c r="B77" s="10" t="s">
        <v>8</v>
      </c>
      <c r="C77" s="10" t="s">
        <v>76</v>
      </c>
      <c r="D77" s="10" t="s">
        <v>16</v>
      </c>
      <c r="E77" s="11">
        <v>0</v>
      </c>
      <c r="F77" s="11">
        <v>0</v>
      </c>
    </row>
    <row r="78" spans="1:6" ht="15.75" x14ac:dyDescent="0.25">
      <c r="A78" s="9" t="s">
        <v>77</v>
      </c>
      <c r="B78" s="10" t="s">
        <v>8</v>
      </c>
      <c r="C78" s="10" t="s">
        <v>76</v>
      </c>
      <c r="D78" s="10" t="s">
        <v>78</v>
      </c>
      <c r="E78" s="11">
        <v>418.476</v>
      </c>
      <c r="F78" s="11">
        <v>418.476</v>
      </c>
    </row>
    <row r="79" spans="1:6" ht="15.75" x14ac:dyDescent="0.25">
      <c r="A79" s="9" t="s">
        <v>33</v>
      </c>
      <c r="B79" s="10" t="s">
        <v>8</v>
      </c>
      <c r="C79" s="10" t="s">
        <v>76</v>
      </c>
      <c r="D79" s="10" t="s">
        <v>34</v>
      </c>
      <c r="E79" s="11">
        <v>26</v>
      </c>
      <c r="F79" s="11">
        <v>26</v>
      </c>
    </row>
    <row r="80" spans="1:6" ht="15.75" x14ac:dyDescent="0.25">
      <c r="A80" s="6" t="s">
        <v>79</v>
      </c>
      <c r="B80" s="7" t="s">
        <v>8</v>
      </c>
      <c r="C80" s="7" t="s">
        <v>80</v>
      </c>
      <c r="D80" s="7"/>
      <c r="E80" s="8">
        <f>E81</f>
        <v>1323.3530000000001</v>
      </c>
      <c r="F80" s="8">
        <f>F81</f>
        <v>2716.076</v>
      </c>
    </row>
    <row r="81" spans="1:6" ht="15.75" x14ac:dyDescent="0.25">
      <c r="A81" s="9" t="s">
        <v>81</v>
      </c>
      <c r="B81" s="10" t="s">
        <v>8</v>
      </c>
      <c r="C81" s="10" t="s">
        <v>80</v>
      </c>
      <c r="D81" s="10" t="s">
        <v>82</v>
      </c>
      <c r="E81" s="11">
        <v>1323.3530000000001</v>
      </c>
      <c r="F81" s="11">
        <v>2716.076</v>
      </c>
    </row>
  </sheetData>
  <mergeCells count="7">
    <mergeCell ref="C8:C9"/>
    <mergeCell ref="A6:F6"/>
    <mergeCell ref="A8:A9"/>
    <mergeCell ref="F8:F9"/>
    <mergeCell ref="E8:E9"/>
    <mergeCell ref="B8:B9"/>
    <mergeCell ref="D8:D9"/>
  </mergeCells>
  <pageMargins left="0.78740157480314965" right="0.39370078740157483" top="0.59055118110236227" bottom="0.59055118110236227" header="0.39370078740157483" footer="0.39370078740157483"/>
  <pageSetup paperSize="9" scale="54" orientation="portrait" r:id="rId1"/>
  <rowBreaks count="1" manualBreakCount="1">
    <brk id="5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6" sqref="E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1-й год</vt:lpstr>
      <vt:lpstr>2-й и 3-й года</vt:lpstr>
      <vt:lpstr>Лист1</vt:lpstr>
      <vt:lpstr>'1-й год'!Заголовки_для_печати</vt:lpstr>
      <vt:lpstr>'2-й и 3-й года'!Заголовки_для_печати</vt:lpstr>
      <vt:lpstr>'1-й год'!Область_печати</vt:lpstr>
      <vt:lpstr>'2-й и 3-й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2018-12-12T14:32:25Z</cp:lastPrinted>
  <dcterms:created xsi:type="dcterms:W3CDTF">2016-11-14T12:26:13Z</dcterms:created>
  <dcterms:modified xsi:type="dcterms:W3CDTF">2019-02-14T12:01:38Z</dcterms:modified>
</cp:coreProperties>
</file>