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525" windowWidth="20610" windowHeight="8940"/>
  </bookViews>
  <sheets>
    <sheet name="1-й год" sheetId="2" r:id="rId1"/>
  </sheets>
  <definedNames>
    <definedName name="_xlnm.Print_Titles" localSheetId="0">'1-й год'!$16:$16</definedName>
    <definedName name="_xlnm.Print_Area" localSheetId="0">'1-й год'!$A$1:$D$144</definedName>
  </definedNames>
  <calcPr calcId="145621"/>
</workbook>
</file>

<file path=xl/calcChain.xml><?xml version="1.0" encoding="utf-8"?>
<calcChain xmlns="http://schemas.openxmlformats.org/spreadsheetml/2006/main">
  <c r="D93" i="2" l="1"/>
  <c r="D98" i="2"/>
  <c r="D101" i="2"/>
  <c r="D50" i="2" l="1"/>
  <c r="D52" i="2"/>
  <c r="D51" i="2" s="1"/>
  <c r="D61" i="2" l="1"/>
  <c r="D62" i="2"/>
  <c r="D118" i="2" l="1"/>
  <c r="D120" i="2" l="1"/>
  <c r="D119" i="2" s="1"/>
  <c r="D140" i="2" l="1"/>
  <c r="D138" i="2"/>
  <c r="D133" i="2"/>
  <c r="D130" i="2"/>
  <c r="D128" i="2"/>
  <c r="D126" i="2"/>
  <c r="D124" i="2"/>
  <c r="D117" i="2"/>
  <c r="D115" i="2"/>
  <c r="D114" i="2"/>
  <c r="D108" i="2"/>
  <c r="D107" i="2" s="1"/>
  <c r="D105" i="2"/>
  <c r="D104" i="2" s="1"/>
  <c r="D100" i="2"/>
  <c r="D95" i="2"/>
  <c r="D94" i="2" s="1"/>
  <c r="D92" i="2"/>
  <c r="D91" i="2" s="1"/>
  <c r="D86" i="2"/>
  <c r="D85" i="2" s="1"/>
  <c r="D77" i="2"/>
  <c r="D76" i="2" s="1"/>
  <c r="D57" i="2" s="1"/>
  <c r="D82" i="2"/>
  <c r="D80" i="2"/>
  <c r="D74" i="2"/>
  <c r="D70" i="2"/>
  <c r="D69" i="2"/>
  <c r="D66" i="2"/>
  <c r="D60" i="2"/>
  <c r="D64" i="2"/>
  <c r="D55" i="2"/>
  <c r="D54" i="2" s="1"/>
  <c r="D49" i="2"/>
  <c r="D47" i="2"/>
  <c r="D43" i="2"/>
  <c r="D41" i="2"/>
  <c r="D39" i="2"/>
  <c r="D36" i="2"/>
  <c r="D32" i="2"/>
  <c r="D30" i="2"/>
  <c r="D26" i="2"/>
  <c r="D24" i="2"/>
  <c r="D38" i="2" l="1"/>
  <c r="D58" i="2"/>
  <c r="D68" i="2"/>
  <c r="D88" i="2"/>
  <c r="D87" i="2" s="1"/>
  <c r="D84" i="2" s="1"/>
  <c r="D79" i="2"/>
  <c r="D103" i="2"/>
  <c r="D123" i="2"/>
  <c r="D22" i="2"/>
  <c r="D21" i="2" s="1"/>
  <c r="D20" i="2" s="1"/>
  <c r="D113" i="2"/>
  <c r="D112" i="2" s="1"/>
  <c r="D111" i="2" s="1"/>
  <c r="D34" i="2"/>
  <c r="D72" i="2"/>
  <c r="D71" i="2" s="1"/>
  <c r="D19" i="2" l="1"/>
  <c r="D18" i="2" s="1"/>
  <c r="D17" i="2" s="1"/>
</calcChain>
</file>

<file path=xl/sharedStrings.xml><?xml version="1.0" encoding="utf-8"?>
<sst xmlns="http://schemas.openxmlformats.org/spreadsheetml/2006/main" count="316" uniqueCount="188">
  <si>
    <t>Сумма</t>
  </si>
  <si>
    <t>ЦСР</t>
  </si>
  <si>
    <t>ВР</t>
  </si>
  <si>
    <t>Наименование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</si>
  <si>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</si>
  <si>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</si>
  <si>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</si>
  <si>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</si>
  <si>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</si>
  <si>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</si>
  <si>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</si>
  <si>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Приведение в нормативное состояние жилищного фонда (Закупка товаров, работ и услуг для государственных (муниципальных) нужд)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</si>
  <si>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</si>
  <si>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</si>
  <si>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</si>
  <si>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</si>
  <si>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</si>
  <si>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Отчисление региональному оператору на капитальный ремонт (Закупка товаров, работ и услуг для государственных (муниципальных) нужд)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</si>
  <si>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</si>
  <si>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</si>
  <si>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</si>
  <si>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Техническое обслуживание наружных стальных газопроводов, арматуры и сооружений г.Емва (Закупка товаров, работ и услуг для государственных (муниципальных) нужд)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</si>
  <si>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</si>
  <si>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</si>
  <si>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</si>
  <si>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</si>
  <si>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Расходы на содержание уличного освещения (Закупка товаров, работ и услуг для государственных (муниципальных) нужд)</t>
  </si>
  <si>
    <t>Содержание зелёных насаждений</t>
  </si>
  <si>
    <t>24 2 2Б 00000</t>
  </si>
  <si>
    <t>Содержание зелёных насаждений (Закупка товаров, работ и услуг для государственных (муниципальных) нужд)</t>
  </si>
  <si>
    <t>Расходы по содержанию бани</t>
  </si>
  <si>
    <t>24 2 2В 00000</t>
  </si>
  <si>
    <t>Расходы по содержанию бани (Иные бюджетные ассигнования)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</si>
  <si>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</si>
  <si>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</si>
  <si>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</si>
  <si>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</si>
  <si>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</si>
  <si>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Содержание мест захоронения (Закупка товаров, работ и услуг для государственных (муниципальных) нужд)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</si>
  <si>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</si>
  <si>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</si>
  <si>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</si>
  <si>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</si>
  <si>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и ремонт автомобильных дорог, улично-дорожной сети (Закупка товаров, работ и услуг для государственных (муниципальных) нужд)</t>
  </si>
  <si>
    <t>Благоустройство улиц, переулков, проездов</t>
  </si>
  <si>
    <t>24 3 3Б 00000</t>
  </si>
  <si>
    <t>Благоустройство улиц, переулков, проездов (Закупка товаров, работ и услуг для государственных (муниципальных) нужд)</t>
  </si>
  <si>
    <t>Содержание парома</t>
  </si>
  <si>
    <t>24 3 3Г 00000</t>
  </si>
  <si>
    <t>Содержание парома (Иные бюджетные ассигнования)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</si>
  <si>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</si>
  <si>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</si>
  <si>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</si>
  <si>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</si>
  <si>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</si>
  <si>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</si>
  <si>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</si>
  <si>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</si>
  <si>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</si>
  <si>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</si>
  <si>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</si>
  <si>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</si>
  <si>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</si>
  <si>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</si>
  <si>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</si>
  <si>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</si>
  <si>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</si>
  <si>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</si>
  <si>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</si>
  <si>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(Закупка товаров, работ и услуг для государственных (муниципальных) нужд)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</si>
  <si>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</si>
  <si>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</si>
  <si>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</si>
  <si>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(Закупка товаров, работ и услуг для государственных (муниципальных) нужд)</t>
  </si>
  <si>
    <t>500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</si>
  <si>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(Иные бюджетные ассигнования)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</si>
  <si>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</si>
  <si>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</si>
  <si>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Резервный фонд по предупреждению и ликвидации чрезвычайных ситуаций и последствий стихийных бедствий (Иные бюджетные ассигнования)</t>
  </si>
  <si>
    <t>Выполнение других обязательств государства</t>
  </si>
  <si>
    <t>99 9 00 92920</t>
  </si>
  <si>
    <t>Выполнение других обязательств государства (Закупка товаров, работ и услуг для государственных (муниципальных) нужд)</t>
  </si>
  <si>
    <t>Выполнение других обязательств государства (Социальное обеспечение и иные выплаты населению)</t>
  </si>
  <si>
    <t>Выполнение других обязательств государства (Иные бюджетные ассигнования)</t>
  </si>
  <si>
    <t>Подпрограмма "Межбюджетные трансферты, для осуществления деятельности по публичным обязательствам"</t>
  </si>
  <si>
    <t>к решению Совета</t>
  </si>
  <si>
    <t>городского поселения "Емва"</t>
  </si>
  <si>
    <t>Приложение № 5</t>
  </si>
  <si>
    <t>32 0 00 00000</t>
  </si>
  <si>
    <t>Оплата коммунальных услуг по муниципальному жилищному фонду</t>
  </si>
  <si>
    <t>Оплата коммунальных услуг по муниципальному жилищному фонду (Закупка товаров, работ и услуг для государственных (муниципальных) нужд)</t>
  </si>
  <si>
    <t>24 1 1Б 00000</t>
  </si>
  <si>
    <t>Подпрограмма "Формирование комфортной городской среды на территории ГП "Емва"</t>
  </si>
  <si>
    <t>32 1 1А 00000</t>
  </si>
  <si>
    <t>32 1 00 00000</t>
  </si>
  <si>
    <t>Осуществление полномочий по формированию, исполнению и контролю за исполнением бюджета поселений</t>
  </si>
  <si>
    <t>Осуществление полномочий по формированию, исполнению и контролю за исполнением бюджета поселений (Межбюджетные трансферты)</t>
  </si>
  <si>
    <t>99 9 00 64502</t>
  </si>
  <si>
    <t>Содержание автомобильных дорог общего пользования местного значения</t>
  </si>
  <si>
    <t>24 4 1А S2220</t>
  </si>
  <si>
    <t>24 4 1А 64503</t>
  </si>
  <si>
    <t>Осуществление полномочий в области градостроительной деятельности</t>
  </si>
  <si>
    <t>Осуществление полномочий в области градостроительной деятельности (Межбюджетные трансферты)</t>
  </si>
  <si>
    <t>99 9 00 64512</t>
  </si>
  <si>
    <t>Подпрограмма "Модернизация спортивных сооружений"</t>
  </si>
  <si>
    <t>Реализацию народных проектов в сфере физической культуры и спорта, прошедших отбор в рамках проекта "Народный бюджет"</t>
  </si>
  <si>
    <t>25 1 00 00000</t>
  </si>
  <si>
    <t>25 1 1В S2500</t>
  </si>
  <si>
    <t>24 4 1У S2480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</si>
  <si>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</si>
  <si>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</si>
  <si>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Приложение № 3</t>
  </si>
  <si>
    <t>от 25.12.2018 г № II-25/124</t>
  </si>
  <si>
    <t>Субсидии на поддержку муниципальных программ формирования современной городской среды.</t>
  </si>
  <si>
    <t>32 1 1А L5550</t>
  </si>
  <si>
    <t xml:space="preserve"> (тыс. руб.)</t>
  </si>
  <si>
    <t>АДМИНИСТРАЦИЯ ГОРОДСКОГО ПОСЕЛЕНИЯ "ЕМВА"</t>
  </si>
  <si>
    <t>Программные мероприятия</t>
  </si>
  <si>
    <t>Закупка товаров, работ и услуг для государственных (муниципальных) нужд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</si>
  <si>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</si>
  <si>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</si>
  <si>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</si>
  <si>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</si>
  <si>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Мероприятия по организации деятельности по сбору и транспортированию твердых коммунальных отходов</t>
  </si>
  <si>
    <t>24 2 2Н 00000</t>
  </si>
  <si>
    <t>Обустройство контейнерных площадок для накопления ТКО</t>
  </si>
  <si>
    <t>24 2 2Н 64579</t>
  </si>
  <si>
    <t>24 3 3А S2220</t>
  </si>
  <si>
    <t>Содержание автомобильных дорог общего пользования местного значения за счет средств МР</t>
  </si>
  <si>
    <t>24 3 3А 64503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</si>
  <si>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</si>
  <si>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</si>
  <si>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</si>
  <si>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</si>
  <si>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населения между поселениями</t>
  </si>
  <si>
    <t>24 3 3Д 64514</t>
  </si>
  <si>
    <t>Организация транспортного обслуживания на городских маршрутах</t>
  </si>
  <si>
    <t>24 3 3Ж 00000</t>
  </si>
  <si>
    <t>24 3 3Ж 00100</t>
  </si>
  <si>
    <t>24 3 3Ж 64577</t>
  </si>
  <si>
    <t>Развитие транспортной системы</t>
  </si>
  <si>
    <t>24 3 3Е 00000</t>
  </si>
  <si>
    <t>Разработка комплексных схем организации дорожного движения</t>
  </si>
  <si>
    <t>24 3 3Е 64578</t>
  </si>
  <si>
    <t xml:space="preserve">Содержание автомобильных дорог общего пользования местного значения </t>
  </si>
  <si>
    <t>Подпрограмма "Развитие малого и среднего предпринимательства"</t>
  </si>
  <si>
    <t>24 6 00 00000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</si>
  <si>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</si>
  <si>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</si>
  <si>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</si>
  <si>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</si>
  <si>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</si>
  <si>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Предоставление субсидий бюджетным, автономным учреждениям и иным некоммерческим организациям</t>
  </si>
  <si>
    <t>Муниципальная программа "Формирование комфортной городской среды на территории ГП "Емва"</t>
  </si>
  <si>
    <t>Формирование комфортной городской среды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</si>
  <si>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</si>
  <si>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</si>
  <si>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Межбюджетные трансферты</t>
  </si>
  <si>
    <t>300</t>
  </si>
  <si>
    <t xml:space="preserve"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2019 год </t>
  </si>
  <si>
    <t>Модернизация и ремонт коммунальных систем инженерной инфраструктуры и другого имущества (Закупка товаров, работ и услуг для государственных (муниципальных) нужд)</t>
  </si>
  <si>
    <t>Снос аварийных домов (Закупка товаров, работ и услуг для государственных (муниципальных) нужд)</t>
  </si>
  <si>
    <t>Реализацию народных проектов в сфере занятости населения, прошедших отбор в рамках проекта "Народный бюджет" (Закупка товаров, работ и услуг для государственных (муниципальных) нужд)</t>
  </si>
  <si>
    <t>Обустройство контейнерных площадок для накопления ТКО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</si>
  <si>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</si>
  <si>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за счет средств МР (Закупка товаров, работ и услуг для государственных (муниципальных) нужд)</t>
  </si>
  <si>
    <t>Организация паромной переправы (Закупка товаров, работ и услуг для государственных (муниципальных) нужд)</t>
  </si>
  <si>
    <t>Организация транспортного обслуживания населения между поселениями (Закупка товаров, работ и услуг для государственных (муниципальных) нужд)</t>
  </si>
  <si>
    <t>Организация транспортного обслуживания на городских маршрутах (Закупка товаров, работ и услуг для государственных (муниципальных) нужд)</t>
  </si>
  <si>
    <t>Разработка комплексных схем организации дорожного движения (Закупка товаров, работ и услуг для государственных (муниципальных) нужд)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</si>
  <si>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 (Иные бюджетные ассигнования)</t>
  </si>
  <si>
    <t>Субсидии на поддержку муниципальных программ формирования современной городской среды. (Закупка товаров, работ и услуг для государственных (муниципальных) нужд)</t>
  </si>
  <si>
    <t>Реализация народного проекта в сфере благоустройства территории, прошедших отбор в рамках проекта "Народный бюджет" (Закупка товаров, работ и услуг для государственных (муниципальных) нужд)</t>
  </si>
  <si>
    <t>Расходы в целях обеспечения выполнения функций органов местного самоуправления (руководитель администрации)(Расходы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</si>
  <si>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2 F2 55550</t>
  </si>
  <si>
    <t>32 2 00 00000</t>
  </si>
  <si>
    <t>24 6 I5 55272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</si>
  <si>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 (Иные бюджетные ассигнования)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</si>
  <si>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</si>
  <si>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</si>
  <si>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 (Закупка товаров, работ и услуг для государственных (муниципальных) нужд)</t>
  </si>
  <si>
    <t>24 3 3A 64504</t>
  </si>
  <si>
    <t>Осуществление меропритяий по предупреждению и пресечению преступлений, профилактики правонарушений</t>
  </si>
  <si>
    <t>Осуществление меропритяий по предупреждению и пресечению преступлений, профилактики правонарушений МБ</t>
  </si>
  <si>
    <t>24 2 2М 00000</t>
  </si>
  <si>
    <t>24 2 2М 00100</t>
  </si>
  <si>
    <t>24 6 1И 64582</t>
  </si>
  <si>
    <t>от 20.09.2019 г № II-32/155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</si>
</sst>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33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b/>
      <i/>
      <sz val="12"/>
      <color indexed="0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i/>
      <sz val="12"/>
      <color rgb="FF7030A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2" borderId="1"/>
  </cellStyleXfs>
  <cellXfs count="77">
    <xf numFmtId="0" fontId="0" fillId="0" borderId="0" xfId="0"/>
    <xf numFmtId="0" fontId="5" fillId="0" borderId="0" xfId="0" applyFont="1" applyAlignment="1">
      <alignment horizontal="right"/>
    </xf>
    <xf numFmtId="0" fontId="15" fillId="2" borderId="1" xfId="1" applyFill="1"/>
    <xf numFmtId="0" fontId="5" fillId="2" borderId="1" xfId="1" applyFont="1" applyFill="1" applyAlignment="1">
      <alignment horizontal="right"/>
    </xf>
    <xf numFmtId="0" fontId="15" fillId="2" borderId="1" xfId="1"/>
    <xf numFmtId="0" fontId="2" fillId="2" borderId="1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right" vertical="center"/>
    </xf>
    <xf numFmtId="0" fontId="16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justify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right"/>
    </xf>
    <xf numFmtId="49" fontId="3" fillId="2" borderId="2" xfId="1" applyNumberFormat="1" applyFont="1" applyFill="1" applyBorder="1" applyAlignment="1">
      <alignment horizontal="justify" vertical="center" wrapText="1"/>
    </xf>
    <xf numFmtId="165" fontId="15" fillId="2" borderId="1" xfId="1" applyNumberFormat="1"/>
    <xf numFmtId="49" fontId="8" fillId="2" borderId="2" xfId="1" applyNumberFormat="1" applyFont="1" applyFill="1" applyBorder="1" applyAlignment="1">
      <alignment horizontal="justify"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right"/>
    </xf>
    <xf numFmtId="165" fontId="12" fillId="2" borderId="1" xfId="1" applyNumberFormat="1" applyFont="1"/>
    <xf numFmtId="0" fontId="12" fillId="2" borderId="1" xfId="1" applyFont="1"/>
    <xf numFmtId="49" fontId="6" fillId="2" borderId="2" xfId="1" applyNumberFormat="1" applyFont="1" applyFill="1" applyBorder="1" applyAlignment="1">
      <alignment horizontal="justify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7" fillId="2" borderId="2" xfId="1" applyNumberFormat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right"/>
    </xf>
    <xf numFmtId="0" fontId="18" fillId="2" borderId="1" xfId="1" applyFont="1"/>
    <xf numFmtId="49" fontId="19" fillId="2" borderId="2" xfId="1" applyNumberFormat="1" applyFont="1" applyFill="1" applyBorder="1" applyAlignment="1">
      <alignment horizontal="justify" vertical="center" wrapText="1"/>
    </xf>
    <xf numFmtId="49" fontId="20" fillId="2" borderId="2" xfId="1" applyNumberFormat="1" applyFont="1" applyFill="1" applyBorder="1" applyAlignment="1">
      <alignment horizontal="center" vertical="center" wrapText="1"/>
    </xf>
    <xf numFmtId="165" fontId="20" fillId="2" borderId="2" xfId="1" applyNumberFormat="1" applyFont="1" applyFill="1" applyBorder="1" applyAlignment="1">
      <alignment horizontal="right"/>
    </xf>
    <xf numFmtId="0" fontId="21" fillId="2" borderId="1" xfId="1" applyFont="1"/>
    <xf numFmtId="49" fontId="9" fillId="2" borderId="2" xfId="1" applyNumberFormat="1" applyFont="1" applyFill="1" applyBorder="1" applyAlignment="1">
      <alignment horizontal="justify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right"/>
    </xf>
    <xf numFmtId="0" fontId="10" fillId="2" borderId="1" xfId="1" applyFont="1"/>
    <xf numFmtId="49" fontId="11" fillId="2" borderId="2" xfId="1" applyNumberFormat="1" applyFont="1" applyFill="1" applyBorder="1" applyAlignment="1">
      <alignment horizontal="justify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right"/>
    </xf>
    <xf numFmtId="49" fontId="22" fillId="2" borderId="2" xfId="1" applyNumberFormat="1" applyFont="1" applyFill="1" applyBorder="1" applyAlignment="1">
      <alignment horizontal="center" vertical="center" wrapText="1"/>
    </xf>
    <xf numFmtId="49" fontId="23" fillId="2" borderId="2" xfId="1" applyNumberFormat="1" applyFont="1" applyFill="1" applyBorder="1" applyAlignment="1">
      <alignment horizontal="justify" vertical="center" wrapText="1"/>
    </xf>
    <xf numFmtId="49" fontId="23" fillId="2" borderId="2" xfId="1" applyNumberFormat="1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right"/>
    </xf>
    <xf numFmtId="0" fontId="24" fillId="3" borderId="1" xfId="1" applyFont="1" applyFill="1"/>
    <xf numFmtId="49" fontId="7" fillId="2" borderId="2" xfId="1" applyNumberFormat="1" applyFont="1" applyFill="1" applyBorder="1" applyAlignment="1">
      <alignment horizontal="center" vertical="center" wrapText="1"/>
    </xf>
    <xf numFmtId="0" fontId="15" fillId="3" borderId="1" xfId="1" applyFill="1"/>
    <xf numFmtId="165" fontId="7" fillId="2" borderId="2" xfId="1" applyNumberFormat="1" applyFont="1" applyFill="1" applyBorder="1" applyAlignment="1">
      <alignment horizontal="right"/>
    </xf>
    <xf numFmtId="0" fontId="24" fillId="2" borderId="1" xfId="1" applyFont="1"/>
    <xf numFmtId="0" fontId="21" fillId="4" borderId="1" xfId="1" applyFont="1" applyFill="1"/>
    <xf numFmtId="0" fontId="10" fillId="4" borderId="1" xfId="1" applyFont="1" applyFill="1"/>
    <xf numFmtId="0" fontId="15" fillId="4" borderId="1" xfId="1" applyFill="1"/>
    <xf numFmtId="49" fontId="14" fillId="2" borderId="2" xfId="1" applyNumberFormat="1" applyFont="1" applyFill="1" applyBorder="1" applyAlignment="1">
      <alignment horizontal="justify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right"/>
    </xf>
    <xf numFmtId="0" fontId="25" fillId="4" borderId="1" xfId="1" applyFont="1" applyFill="1"/>
    <xf numFmtId="0" fontId="24" fillId="4" borderId="1" xfId="1" applyFont="1" applyFill="1"/>
    <xf numFmtId="49" fontId="26" fillId="2" borderId="2" xfId="1" applyNumberFormat="1" applyFont="1" applyFill="1" applyBorder="1" applyAlignment="1">
      <alignment horizontal="center" vertical="center" wrapText="1"/>
    </xf>
    <xf numFmtId="0" fontId="27" fillId="2" borderId="1" xfId="1" applyFont="1"/>
    <xf numFmtId="0" fontId="28" fillId="4" borderId="1" xfId="1" applyFont="1" applyFill="1"/>
    <xf numFmtId="49" fontId="29" fillId="2" borderId="2" xfId="1" applyNumberFormat="1" applyFont="1" applyFill="1" applyBorder="1" applyAlignment="1">
      <alignment horizontal="center" vertical="center" wrapText="1"/>
    </xf>
    <xf numFmtId="165" fontId="29" fillId="2" borderId="2" xfId="1" applyNumberFormat="1" applyFont="1" applyFill="1" applyBorder="1" applyAlignment="1">
      <alignment horizontal="right"/>
    </xf>
    <xf numFmtId="0" fontId="28" fillId="2" borderId="1" xfId="1" applyFont="1"/>
    <xf numFmtId="0" fontId="30" fillId="4" borderId="1" xfId="1" applyFont="1" applyFill="1"/>
    <xf numFmtId="49" fontId="4" fillId="2" borderId="2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right"/>
    </xf>
    <xf numFmtId="0" fontId="30" fillId="2" borderId="1" xfId="1" applyFont="1" applyFill="1"/>
    <xf numFmtId="49" fontId="13" fillId="2" borderId="2" xfId="1" applyNumberFormat="1" applyFont="1" applyFill="1" applyBorder="1" applyAlignment="1">
      <alignment horizontal="justify" vertical="center" wrapText="1"/>
    </xf>
    <xf numFmtId="49" fontId="7" fillId="2" borderId="2" xfId="1" applyNumberFormat="1" applyFont="1" applyFill="1" applyBorder="1" applyAlignment="1">
      <alignment horizontal="justify" vertical="center" wrapText="1"/>
    </xf>
    <xf numFmtId="0" fontId="31" fillId="2" borderId="1" xfId="1" applyFont="1"/>
    <xf numFmtId="164" fontId="9" fillId="2" borderId="2" xfId="1" applyNumberFormat="1" applyFont="1" applyFill="1" applyBorder="1" applyAlignment="1">
      <alignment horizontal="justify" vertical="center" wrapText="1"/>
    </xf>
    <xf numFmtId="0" fontId="32" fillId="4" borderId="1" xfId="1" applyFont="1" applyFill="1"/>
    <xf numFmtId="0" fontId="5" fillId="2" borderId="0" xfId="0" applyFont="1" applyFill="1" applyAlignment="1">
      <alignment horizontal="right"/>
    </xf>
    <xf numFmtId="0" fontId="10" fillId="3" borderId="1" xfId="1" applyFont="1" applyFill="1"/>
    <xf numFmtId="49" fontId="9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3"/>
  <sheetViews>
    <sheetView showGridLines="0" tabSelected="1" view="pageBreakPreview" zoomScaleNormal="100" zoomScaleSheetLayoutView="100" workbookViewId="0">
      <selection activeCell="A6" sqref="A6"/>
    </sheetView>
  </sheetViews>
  <sheetFormatPr defaultColWidth="8.85546875" defaultRowHeight="10.15" customHeight="1" x14ac:dyDescent="0.25"/>
  <cols>
    <col min="1" max="1" width="90.140625" style="2" customWidth="1"/>
    <col min="2" max="2" width="16.28515625" style="2" customWidth="1"/>
    <col min="3" max="3" width="10.7109375" style="2" customWidth="1"/>
    <col min="4" max="4" width="16.42578125" style="2" customWidth="1"/>
    <col min="5" max="5" width="16" style="4" customWidth="1"/>
    <col min="6" max="16384" width="8.85546875" style="4"/>
  </cols>
  <sheetData>
    <row r="1" spans="1:25" ht="15.75" x14ac:dyDescent="0.25">
      <c r="D1" s="1" t="s">
        <v>111</v>
      </c>
    </row>
    <row r="2" spans="1:25" ht="15.75" x14ac:dyDescent="0.25">
      <c r="D2" s="1" t="s">
        <v>85</v>
      </c>
    </row>
    <row r="3" spans="1:25" ht="15.75" x14ac:dyDescent="0.25">
      <c r="D3" s="1" t="s">
        <v>86</v>
      </c>
    </row>
    <row r="4" spans="1:25" ht="15.75" x14ac:dyDescent="0.25">
      <c r="D4" s="68" t="s">
        <v>187</v>
      </c>
    </row>
    <row r="5" spans="1:25" ht="15" x14ac:dyDescent="0.25">
      <c r="D5"/>
    </row>
    <row r="6" spans="1:25" ht="19.5" customHeight="1" x14ac:dyDescent="0.25">
      <c r="A6" s="3"/>
      <c r="B6" s="3"/>
      <c r="C6" s="3"/>
      <c r="D6" s="1" t="s">
        <v>87</v>
      </c>
    </row>
    <row r="7" spans="1:25" ht="15.75" x14ac:dyDescent="0.25">
      <c r="A7" s="3"/>
      <c r="B7" s="3"/>
      <c r="C7" s="3"/>
      <c r="D7" s="1" t="s">
        <v>85</v>
      </c>
    </row>
    <row r="8" spans="1:25" ht="19.5" customHeight="1" x14ac:dyDescent="0.25">
      <c r="A8" s="3"/>
      <c r="B8" s="3"/>
      <c r="C8" s="3"/>
      <c r="D8" s="1" t="s">
        <v>86</v>
      </c>
    </row>
    <row r="9" spans="1:25" ht="19.5" customHeight="1" x14ac:dyDescent="0.25">
      <c r="A9" s="3"/>
      <c r="B9" s="3"/>
      <c r="C9" s="3"/>
      <c r="D9" s="1" t="s">
        <v>112</v>
      </c>
    </row>
    <row r="10" spans="1:25" ht="19.5" customHeight="1" x14ac:dyDescent="0.25">
      <c r="A10" s="5"/>
      <c r="B10" s="5"/>
      <c r="C10" s="5"/>
      <c r="D10" s="5"/>
    </row>
    <row r="11" spans="1:25" ht="53.45" customHeight="1" x14ac:dyDescent="0.25">
      <c r="A11" s="74" t="s">
        <v>159</v>
      </c>
      <c r="B11" s="74"/>
      <c r="C11" s="74"/>
      <c r="D11" s="7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19.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7"/>
      <c r="V12" s="7"/>
      <c r="W12" s="7"/>
      <c r="X12" s="5"/>
      <c r="Y12" s="5" t="s">
        <v>115</v>
      </c>
    </row>
    <row r="13" spans="1:25" ht="19.5" customHeight="1" x14ac:dyDescent="0.25">
      <c r="A13" s="5"/>
      <c r="B13" s="5"/>
      <c r="C13" s="5"/>
      <c r="D13" s="8" t="s">
        <v>115</v>
      </c>
    </row>
    <row r="14" spans="1:25" ht="14.45" customHeight="1" x14ac:dyDescent="0.25">
      <c r="A14" s="75" t="s">
        <v>3</v>
      </c>
      <c r="B14" s="76" t="s">
        <v>1</v>
      </c>
      <c r="C14" s="76" t="s">
        <v>2</v>
      </c>
      <c r="D14" s="75" t="s">
        <v>0</v>
      </c>
    </row>
    <row r="15" spans="1:25" ht="14.45" customHeight="1" x14ac:dyDescent="0.25">
      <c r="A15" s="75"/>
      <c r="B15" s="76" t="s">
        <v>1</v>
      </c>
      <c r="C15" s="76" t="s">
        <v>2</v>
      </c>
      <c r="D15" s="75"/>
    </row>
    <row r="16" spans="1:25" ht="15" x14ac:dyDescent="0.25">
      <c r="A16" s="9">
        <v>1</v>
      </c>
      <c r="B16" s="9">
        <v>3</v>
      </c>
      <c r="C16" s="9">
        <v>4</v>
      </c>
      <c r="D16" s="9">
        <v>5</v>
      </c>
    </row>
    <row r="17" spans="1:5" ht="16.7" customHeight="1" x14ac:dyDescent="0.25">
      <c r="A17" s="10" t="s">
        <v>4</v>
      </c>
      <c r="B17" s="11"/>
      <c r="C17" s="11"/>
      <c r="D17" s="12">
        <f t="shared" ref="D17" si="0">D18</f>
        <v>83189.520999999993</v>
      </c>
    </row>
    <row r="18" spans="1:5" ht="15.75" x14ac:dyDescent="0.25">
      <c r="A18" s="13" t="s">
        <v>116</v>
      </c>
      <c r="B18" s="11"/>
      <c r="C18" s="11"/>
      <c r="D18" s="12">
        <f>D19+D123</f>
        <v>83189.520999999993</v>
      </c>
      <c r="E18" s="14"/>
    </row>
    <row r="19" spans="1:5" s="19" customFormat="1" ht="15.75" x14ac:dyDescent="0.25">
      <c r="A19" s="15" t="s">
        <v>117</v>
      </c>
      <c r="B19" s="16"/>
      <c r="C19" s="16"/>
      <c r="D19" s="17">
        <f>D20+D103+D111</f>
        <v>70490.218999999997</v>
      </c>
      <c r="E19" s="18"/>
    </row>
    <row r="20" spans="1:5" s="24" customFormat="1" ht="31.5" x14ac:dyDescent="0.25">
      <c r="A20" s="20" t="s">
        <v>5</v>
      </c>
      <c r="B20" s="21" t="s">
        <v>6</v>
      </c>
      <c r="C20" s="22"/>
      <c r="D20" s="23">
        <f>D21+D38+D57+D93</f>
        <v>32972.28</v>
      </c>
    </row>
    <row r="21" spans="1:5" s="28" customFormat="1" ht="15.75" x14ac:dyDescent="0.25">
      <c r="A21" s="25" t="s">
        <v>7</v>
      </c>
      <c r="B21" s="26" t="s">
        <v>8</v>
      </c>
      <c r="C21" s="26"/>
      <c r="D21" s="27">
        <f t="shared" ref="D21" si="1">D22+D26+D30+D32+D36</f>
        <v>4005.335</v>
      </c>
    </row>
    <row r="22" spans="1:5" s="32" customFormat="1" ht="15.75" x14ac:dyDescent="0.25">
      <c r="A22" s="29" t="s">
        <v>9</v>
      </c>
      <c r="B22" s="30" t="s">
        <v>10</v>
      </c>
      <c r="C22" s="30"/>
      <c r="D22" s="31">
        <f t="shared" ref="D22" si="2">D23+D24</f>
        <v>177.142</v>
      </c>
    </row>
    <row r="23" spans="1:5" ht="31.5" x14ac:dyDescent="0.25">
      <c r="A23" s="33" t="s">
        <v>11</v>
      </c>
      <c r="B23" s="34" t="s">
        <v>10</v>
      </c>
      <c r="C23" s="34" t="s">
        <v>12</v>
      </c>
      <c r="D23" s="35">
        <v>100</v>
      </c>
    </row>
    <row r="24" spans="1:5" s="32" customFormat="1" ht="31.5" x14ac:dyDescent="0.25">
      <c r="A24" s="29" t="s">
        <v>119</v>
      </c>
      <c r="B24" s="30" t="s">
        <v>120</v>
      </c>
      <c r="C24" s="30"/>
      <c r="D24" s="31">
        <f t="shared" ref="D24" si="3">D25</f>
        <v>77.141999999999996</v>
      </c>
    </row>
    <row r="25" spans="1:5" ht="47.25" x14ac:dyDescent="0.25">
      <c r="A25" s="33" t="s">
        <v>160</v>
      </c>
      <c r="B25" s="34" t="s">
        <v>120</v>
      </c>
      <c r="C25" s="34" t="s">
        <v>12</v>
      </c>
      <c r="D25" s="35">
        <v>77.141999999999996</v>
      </c>
    </row>
    <row r="26" spans="1:5" ht="15.75" x14ac:dyDescent="0.25">
      <c r="A26" s="29" t="s">
        <v>89</v>
      </c>
      <c r="B26" s="30" t="s">
        <v>91</v>
      </c>
      <c r="C26" s="30"/>
      <c r="D26" s="31">
        <f t="shared" ref="D26" si="4">D27</f>
        <v>1400</v>
      </c>
    </row>
    <row r="27" spans="1:5" ht="31.5" x14ac:dyDescent="0.25">
      <c r="A27" s="33" t="s">
        <v>90</v>
      </c>
      <c r="B27" s="36" t="s">
        <v>91</v>
      </c>
      <c r="C27" s="34" t="s">
        <v>12</v>
      </c>
      <c r="D27" s="35">
        <v>1400</v>
      </c>
    </row>
    <row r="28" spans="1:5" s="32" customFormat="1" ht="15.75" hidden="1" x14ac:dyDescent="0.25">
      <c r="A28" s="29" t="s">
        <v>13</v>
      </c>
      <c r="B28" s="30" t="s">
        <v>14</v>
      </c>
      <c r="C28" s="30"/>
      <c r="D28" s="31"/>
    </row>
    <row r="29" spans="1:5" ht="15.75" hidden="1" x14ac:dyDescent="0.25">
      <c r="A29" s="33" t="s">
        <v>118</v>
      </c>
      <c r="B29" s="34" t="s">
        <v>14</v>
      </c>
      <c r="C29" s="34" t="s">
        <v>12</v>
      </c>
      <c r="D29" s="35"/>
    </row>
    <row r="30" spans="1:5" s="32" customFormat="1" ht="15.75" x14ac:dyDescent="0.25">
      <c r="A30" s="29" t="s">
        <v>15</v>
      </c>
      <c r="B30" s="30" t="s">
        <v>16</v>
      </c>
      <c r="C30" s="30"/>
      <c r="D30" s="31">
        <f t="shared" ref="D30" si="5">D31</f>
        <v>1000</v>
      </c>
    </row>
    <row r="31" spans="1:5" ht="31.5" x14ac:dyDescent="0.25">
      <c r="A31" s="33" t="s">
        <v>17</v>
      </c>
      <c r="B31" s="34" t="s">
        <v>16</v>
      </c>
      <c r="C31" s="34" t="s">
        <v>12</v>
      </c>
      <c r="D31" s="35">
        <v>1000</v>
      </c>
    </row>
    <row r="32" spans="1:5" s="32" customFormat="1" ht="15.75" x14ac:dyDescent="0.25">
      <c r="A32" s="29" t="s">
        <v>121</v>
      </c>
      <c r="B32" s="30" t="s">
        <v>18</v>
      </c>
      <c r="C32" s="30"/>
      <c r="D32" s="31">
        <f t="shared" ref="D32" si="6">D33+D35</f>
        <v>1190.019</v>
      </c>
    </row>
    <row r="33" spans="1:4" ht="15.75" hidden="1" x14ac:dyDescent="0.25">
      <c r="A33" s="33" t="s">
        <v>118</v>
      </c>
      <c r="B33" s="34" t="s">
        <v>18</v>
      </c>
      <c r="C33" s="34" t="s">
        <v>12</v>
      </c>
      <c r="D33" s="35">
        <v>0</v>
      </c>
    </row>
    <row r="34" spans="1:4" s="32" customFormat="1" ht="15.75" x14ac:dyDescent="0.25">
      <c r="A34" s="29" t="s">
        <v>121</v>
      </c>
      <c r="B34" s="30" t="s">
        <v>122</v>
      </c>
      <c r="C34" s="30"/>
      <c r="D34" s="31">
        <f t="shared" ref="D34" si="7">D35</f>
        <v>1190.019</v>
      </c>
    </row>
    <row r="35" spans="1:4" ht="31.5" x14ac:dyDescent="0.25">
      <c r="A35" s="33" t="s">
        <v>161</v>
      </c>
      <c r="B35" s="34" t="s">
        <v>122</v>
      </c>
      <c r="C35" s="34" t="s">
        <v>12</v>
      </c>
      <c r="D35" s="35">
        <v>1190.019</v>
      </c>
    </row>
    <row r="36" spans="1:4" s="32" customFormat="1" ht="31.5" x14ac:dyDescent="0.25">
      <c r="A36" s="29" t="s">
        <v>19</v>
      </c>
      <c r="B36" s="30" t="s">
        <v>20</v>
      </c>
      <c r="C36" s="30"/>
      <c r="D36" s="31">
        <f t="shared" ref="D36" si="8">D37</f>
        <v>238.17400000000001</v>
      </c>
    </row>
    <row r="37" spans="1:4" ht="47.25" x14ac:dyDescent="0.25">
      <c r="A37" s="33" t="s">
        <v>21</v>
      </c>
      <c r="B37" s="34" t="s">
        <v>20</v>
      </c>
      <c r="C37" s="34" t="s">
        <v>12</v>
      </c>
      <c r="D37" s="35">
        <v>238.17400000000001</v>
      </c>
    </row>
    <row r="38" spans="1:4" s="28" customFormat="1" ht="31.5" x14ac:dyDescent="0.25">
      <c r="A38" s="25" t="s">
        <v>22</v>
      </c>
      <c r="B38" s="26" t="s">
        <v>23</v>
      </c>
      <c r="C38" s="26"/>
      <c r="D38" s="27">
        <f>D39+D41+D43+D47+D49+D54+D51</f>
        <v>7461.4539999999997</v>
      </c>
    </row>
    <row r="39" spans="1:4" s="32" customFormat="1" ht="15.75" x14ac:dyDescent="0.25">
      <c r="A39" s="29" t="s">
        <v>24</v>
      </c>
      <c r="B39" s="30" t="s">
        <v>25</v>
      </c>
      <c r="C39" s="30"/>
      <c r="D39" s="31">
        <f t="shared" ref="D39" si="9">D40</f>
        <v>5000</v>
      </c>
    </row>
    <row r="40" spans="1:4" ht="31.5" x14ac:dyDescent="0.25">
      <c r="A40" s="33" t="s">
        <v>26</v>
      </c>
      <c r="B40" s="34" t="s">
        <v>25</v>
      </c>
      <c r="C40" s="34" t="s">
        <v>12</v>
      </c>
      <c r="D40" s="35">
        <v>5000</v>
      </c>
    </row>
    <row r="41" spans="1:4" s="32" customFormat="1" ht="15.75" x14ac:dyDescent="0.25">
      <c r="A41" s="29" t="s">
        <v>27</v>
      </c>
      <c r="B41" s="30" t="s">
        <v>28</v>
      </c>
      <c r="C41" s="30"/>
      <c r="D41" s="31">
        <f t="shared" ref="D41" si="10">D42</f>
        <v>150</v>
      </c>
    </row>
    <row r="42" spans="1:4" ht="31.5" x14ac:dyDescent="0.25">
      <c r="A42" s="33" t="s">
        <v>29</v>
      </c>
      <c r="B42" s="34" t="s">
        <v>28</v>
      </c>
      <c r="C42" s="34" t="s">
        <v>12</v>
      </c>
      <c r="D42" s="35">
        <v>150</v>
      </c>
    </row>
    <row r="43" spans="1:4" s="32" customFormat="1" ht="15.75" x14ac:dyDescent="0.25">
      <c r="A43" s="29" t="s">
        <v>30</v>
      </c>
      <c r="B43" s="30" t="s">
        <v>31</v>
      </c>
      <c r="C43" s="30"/>
      <c r="D43" s="31">
        <f t="shared" ref="D43" si="11">D44</f>
        <v>500</v>
      </c>
    </row>
    <row r="44" spans="1:4" ht="15.75" x14ac:dyDescent="0.25">
      <c r="A44" s="33" t="s">
        <v>32</v>
      </c>
      <c r="B44" s="34" t="s">
        <v>31</v>
      </c>
      <c r="C44" s="34" t="s">
        <v>33</v>
      </c>
      <c r="D44" s="35">
        <v>500</v>
      </c>
    </row>
    <row r="45" spans="1:4" s="32" customFormat="1" ht="15.75" hidden="1" x14ac:dyDescent="0.25">
      <c r="A45" s="29" t="s">
        <v>34</v>
      </c>
      <c r="B45" s="30" t="s">
        <v>35</v>
      </c>
      <c r="C45" s="30"/>
      <c r="D45" s="31"/>
    </row>
    <row r="46" spans="1:4" ht="15.75" hidden="1" x14ac:dyDescent="0.25">
      <c r="A46" s="33" t="s">
        <v>118</v>
      </c>
      <c r="B46" s="34" t="s">
        <v>35</v>
      </c>
      <c r="C46" s="34" t="s">
        <v>12</v>
      </c>
      <c r="D46" s="35"/>
    </row>
    <row r="47" spans="1:4" s="32" customFormat="1" ht="15.75" x14ac:dyDescent="0.25">
      <c r="A47" s="29" t="s">
        <v>36</v>
      </c>
      <c r="B47" s="30" t="s">
        <v>37</v>
      </c>
      <c r="C47" s="30"/>
      <c r="D47" s="31">
        <f t="shared" ref="D47" si="12">D48</f>
        <v>395</v>
      </c>
    </row>
    <row r="48" spans="1:4" ht="31.5" x14ac:dyDescent="0.25">
      <c r="A48" s="33" t="s">
        <v>38</v>
      </c>
      <c r="B48" s="34" t="s">
        <v>37</v>
      </c>
      <c r="C48" s="34" t="s">
        <v>12</v>
      </c>
      <c r="D48" s="35">
        <v>395</v>
      </c>
    </row>
    <row r="49" spans="1:4" s="32" customFormat="1" ht="31.5" x14ac:dyDescent="0.25">
      <c r="A49" s="29" t="s">
        <v>109</v>
      </c>
      <c r="B49" s="30" t="s">
        <v>110</v>
      </c>
      <c r="C49" s="30"/>
      <c r="D49" s="31">
        <f t="shared" ref="D49" si="13">D50</f>
        <v>1060.4540000000002</v>
      </c>
    </row>
    <row r="50" spans="1:4" ht="47.25" x14ac:dyDescent="0.25">
      <c r="A50" s="33" t="s">
        <v>162</v>
      </c>
      <c r="B50" s="34" t="s">
        <v>110</v>
      </c>
      <c r="C50" s="34" t="s">
        <v>12</v>
      </c>
      <c r="D50" s="35">
        <f>1006.054+24+30.4</f>
        <v>1060.4540000000002</v>
      </c>
    </row>
    <row r="51" spans="1:4" ht="31.5" x14ac:dyDescent="0.25">
      <c r="A51" s="70" t="s">
        <v>182</v>
      </c>
      <c r="B51" s="72" t="s">
        <v>184</v>
      </c>
      <c r="C51" s="34"/>
      <c r="D51" s="35">
        <f>D52</f>
        <v>56</v>
      </c>
    </row>
    <row r="52" spans="1:4" ht="31.5" x14ac:dyDescent="0.25">
      <c r="A52" s="70" t="s">
        <v>183</v>
      </c>
      <c r="B52" s="72" t="s">
        <v>185</v>
      </c>
      <c r="C52" s="34"/>
      <c r="D52" s="35">
        <f>D53</f>
        <v>56</v>
      </c>
    </row>
    <row r="53" spans="1:4" ht="15.75" x14ac:dyDescent="0.25">
      <c r="A53" s="71" t="s">
        <v>118</v>
      </c>
      <c r="B53" s="73" t="s">
        <v>185</v>
      </c>
      <c r="C53" s="34" t="s">
        <v>12</v>
      </c>
      <c r="D53" s="35">
        <v>56</v>
      </c>
    </row>
    <row r="54" spans="1:4" s="32" customFormat="1" ht="31.5" x14ac:dyDescent="0.25">
      <c r="A54" s="29" t="s">
        <v>123</v>
      </c>
      <c r="B54" s="30" t="s">
        <v>124</v>
      </c>
      <c r="C54" s="30"/>
      <c r="D54" s="31">
        <f t="shared" ref="D54:D55" si="14">D55</f>
        <v>300</v>
      </c>
    </row>
    <row r="55" spans="1:4" s="32" customFormat="1" ht="15.75" x14ac:dyDescent="0.25">
      <c r="A55" s="29" t="s">
        <v>125</v>
      </c>
      <c r="B55" s="30" t="s">
        <v>126</v>
      </c>
      <c r="C55" s="30"/>
      <c r="D55" s="31">
        <f t="shared" si="14"/>
        <v>300</v>
      </c>
    </row>
    <row r="56" spans="1:4" ht="31.5" x14ac:dyDescent="0.25">
      <c r="A56" s="33" t="s">
        <v>163</v>
      </c>
      <c r="B56" s="34" t="s">
        <v>126</v>
      </c>
      <c r="C56" s="34" t="s">
        <v>12</v>
      </c>
      <c r="D56" s="35">
        <v>300</v>
      </c>
    </row>
    <row r="57" spans="1:4" s="28" customFormat="1" ht="19.149999999999999" customHeight="1" x14ac:dyDescent="0.25">
      <c r="A57" s="25" t="s">
        <v>39</v>
      </c>
      <c r="B57" s="26" t="s">
        <v>40</v>
      </c>
      <c r="C57" s="26"/>
      <c r="D57" s="27">
        <f>D58+D66+D71+D76+D79</f>
        <v>15794.860999999997</v>
      </c>
    </row>
    <row r="58" spans="1:4" s="32" customFormat="1" ht="15.75" x14ac:dyDescent="0.25">
      <c r="A58" s="29" t="s">
        <v>41</v>
      </c>
      <c r="B58" s="30" t="s">
        <v>42</v>
      </c>
      <c r="C58" s="30"/>
      <c r="D58" s="31">
        <f>D59+D64+D60+D62</f>
        <v>11413.253999999999</v>
      </c>
    </row>
    <row r="59" spans="1:4" ht="31.5" x14ac:dyDescent="0.25">
      <c r="A59" s="33" t="s">
        <v>43</v>
      </c>
      <c r="B59" s="34" t="s">
        <v>42</v>
      </c>
      <c r="C59" s="34" t="s">
        <v>12</v>
      </c>
      <c r="D59" s="35">
        <v>2938.8049999999998</v>
      </c>
    </row>
    <row r="60" spans="1:4" s="40" customFormat="1" ht="31.5" x14ac:dyDescent="0.25">
      <c r="A60" s="37" t="s">
        <v>128</v>
      </c>
      <c r="B60" s="38" t="s">
        <v>129</v>
      </c>
      <c r="C60" s="38"/>
      <c r="D60" s="39">
        <f t="shared" ref="D60" si="15">D61</f>
        <v>2114.6</v>
      </c>
    </row>
    <row r="61" spans="1:4" s="42" customFormat="1" ht="47.25" x14ac:dyDescent="0.25">
      <c r="A61" s="33" t="s">
        <v>165</v>
      </c>
      <c r="B61" s="41" t="s">
        <v>129</v>
      </c>
      <c r="C61" s="34" t="s">
        <v>12</v>
      </c>
      <c r="D61" s="35">
        <f>1000+1114.6</f>
        <v>2114.6</v>
      </c>
    </row>
    <row r="62" spans="1:4" s="69" customFormat="1" ht="47.25" x14ac:dyDescent="0.25">
      <c r="A62" s="29" t="s">
        <v>179</v>
      </c>
      <c r="B62" s="30" t="s">
        <v>181</v>
      </c>
      <c r="C62" s="30"/>
      <c r="D62" s="31">
        <f>D63</f>
        <v>3261.0610000000001</v>
      </c>
    </row>
    <row r="63" spans="1:4" s="42" customFormat="1" ht="63" x14ac:dyDescent="0.25">
      <c r="A63" s="33" t="s">
        <v>180</v>
      </c>
      <c r="B63" s="41" t="s">
        <v>181</v>
      </c>
      <c r="C63" s="34" t="s">
        <v>12</v>
      </c>
      <c r="D63" s="35">
        <v>3261.0610000000001</v>
      </c>
    </row>
    <row r="64" spans="1:4" s="40" customFormat="1" ht="15.75" x14ac:dyDescent="0.25">
      <c r="A64" s="37" t="s">
        <v>98</v>
      </c>
      <c r="B64" s="38" t="s">
        <v>127</v>
      </c>
      <c r="C64" s="38"/>
      <c r="D64" s="39">
        <f t="shared" ref="D64" si="16">D65</f>
        <v>3098.788</v>
      </c>
    </row>
    <row r="65" spans="1:4" s="42" customFormat="1" ht="31.5" x14ac:dyDescent="0.25">
      <c r="A65" s="33" t="s">
        <v>164</v>
      </c>
      <c r="B65" s="41" t="s">
        <v>127</v>
      </c>
      <c r="C65" s="34" t="s">
        <v>12</v>
      </c>
      <c r="D65" s="35">
        <v>3098.788</v>
      </c>
    </row>
    <row r="66" spans="1:4" s="32" customFormat="1" ht="15.75" x14ac:dyDescent="0.25">
      <c r="A66" s="29" t="s">
        <v>44</v>
      </c>
      <c r="B66" s="30" t="s">
        <v>45</v>
      </c>
      <c r="C66" s="30"/>
      <c r="D66" s="31">
        <f t="shared" ref="D66" si="17">D67</f>
        <v>70.566999999999993</v>
      </c>
    </row>
    <row r="67" spans="1:4" ht="31.5" x14ac:dyDescent="0.25">
      <c r="A67" s="33" t="s">
        <v>46</v>
      </c>
      <c r="B67" s="34" t="s">
        <v>45</v>
      </c>
      <c r="C67" s="34" t="s">
        <v>12</v>
      </c>
      <c r="D67" s="35">
        <v>70.566999999999993</v>
      </c>
    </row>
    <row r="68" spans="1:4" s="32" customFormat="1" ht="15.75" hidden="1" x14ac:dyDescent="0.25">
      <c r="A68" s="29" t="s">
        <v>47</v>
      </c>
      <c r="B68" s="30" t="s">
        <v>48</v>
      </c>
      <c r="C68" s="30"/>
      <c r="D68" s="31" t="e">
        <f t="shared" ref="D68" si="18">D69+D70</f>
        <v>#REF!</v>
      </c>
    </row>
    <row r="69" spans="1:4" s="32" customFormat="1" ht="15.75" hidden="1" x14ac:dyDescent="0.25">
      <c r="A69" s="33" t="s">
        <v>118</v>
      </c>
      <c r="B69" s="34" t="s">
        <v>48</v>
      </c>
      <c r="C69" s="34" t="s">
        <v>12</v>
      </c>
      <c r="D69" s="43" t="e">
        <f>#REF!+#REF!</f>
        <v>#REF!</v>
      </c>
    </row>
    <row r="70" spans="1:4" ht="15.75" hidden="1" x14ac:dyDescent="0.25">
      <c r="A70" s="33" t="s">
        <v>49</v>
      </c>
      <c r="B70" s="34" t="s">
        <v>48</v>
      </c>
      <c r="C70" s="34" t="s">
        <v>33</v>
      </c>
      <c r="D70" s="35" t="e">
        <f>#REF!+#REF!</f>
        <v>#REF!</v>
      </c>
    </row>
    <row r="71" spans="1:4" s="32" customFormat="1" ht="15.75" x14ac:dyDescent="0.25">
      <c r="A71" s="29" t="s">
        <v>130</v>
      </c>
      <c r="B71" s="30" t="s">
        <v>131</v>
      </c>
      <c r="C71" s="30"/>
      <c r="D71" s="31">
        <f>D74+D72</f>
        <v>3611.04</v>
      </c>
    </row>
    <row r="72" spans="1:4" s="32" customFormat="1" ht="15.75" x14ac:dyDescent="0.25">
      <c r="A72" s="29" t="s">
        <v>132</v>
      </c>
      <c r="B72" s="30" t="s">
        <v>133</v>
      </c>
      <c r="C72" s="30"/>
      <c r="D72" s="31">
        <f t="shared" ref="D72" si="19">D73</f>
        <v>3511.04</v>
      </c>
    </row>
    <row r="73" spans="1:4" s="32" customFormat="1" ht="31.5" x14ac:dyDescent="0.25">
      <c r="A73" s="33" t="s">
        <v>166</v>
      </c>
      <c r="B73" s="34" t="s">
        <v>133</v>
      </c>
      <c r="C73" s="34" t="s">
        <v>12</v>
      </c>
      <c r="D73" s="43">
        <v>3511.04</v>
      </c>
    </row>
    <row r="74" spans="1:4" s="32" customFormat="1" ht="15.75" x14ac:dyDescent="0.25">
      <c r="A74" s="29" t="s">
        <v>134</v>
      </c>
      <c r="B74" s="30" t="s">
        <v>135</v>
      </c>
      <c r="C74" s="30"/>
      <c r="D74" s="31">
        <f t="shared" ref="D74" si="20">D75</f>
        <v>100</v>
      </c>
    </row>
    <row r="75" spans="1:4" ht="31.5" x14ac:dyDescent="0.25">
      <c r="A75" s="33" t="s">
        <v>167</v>
      </c>
      <c r="B75" s="34" t="s">
        <v>135</v>
      </c>
      <c r="C75" s="34" t="s">
        <v>12</v>
      </c>
      <c r="D75" s="35">
        <v>100</v>
      </c>
    </row>
    <row r="76" spans="1:4" s="32" customFormat="1" ht="15.75" x14ac:dyDescent="0.25">
      <c r="A76" s="29" t="s">
        <v>140</v>
      </c>
      <c r="B76" s="30" t="s">
        <v>141</v>
      </c>
      <c r="C76" s="30"/>
      <c r="D76" s="31">
        <f t="shared" ref="D76:D77" si="21">D77</f>
        <v>300</v>
      </c>
    </row>
    <row r="77" spans="1:4" s="32" customFormat="1" ht="15.75" x14ac:dyDescent="0.25">
      <c r="A77" s="29" t="s">
        <v>142</v>
      </c>
      <c r="B77" s="30" t="s">
        <v>143</v>
      </c>
      <c r="C77" s="30"/>
      <c r="D77" s="31">
        <f t="shared" si="21"/>
        <v>300</v>
      </c>
    </row>
    <row r="78" spans="1:4" ht="31.5" x14ac:dyDescent="0.25">
      <c r="A78" s="33" t="s">
        <v>169</v>
      </c>
      <c r="B78" s="34" t="s">
        <v>143</v>
      </c>
      <c r="C78" s="34" t="s">
        <v>12</v>
      </c>
      <c r="D78" s="35">
        <v>300</v>
      </c>
    </row>
    <row r="79" spans="1:4" s="44" customFormat="1" ht="15.75" x14ac:dyDescent="0.25">
      <c r="A79" s="37" t="s">
        <v>136</v>
      </c>
      <c r="B79" s="38" t="s">
        <v>137</v>
      </c>
      <c r="C79" s="38"/>
      <c r="D79" s="39">
        <f t="shared" ref="D79" si="22">D80+D82</f>
        <v>400</v>
      </c>
    </row>
    <row r="80" spans="1:4" s="32" customFormat="1" ht="15.75" x14ac:dyDescent="0.25">
      <c r="A80" s="29" t="s">
        <v>136</v>
      </c>
      <c r="B80" s="30" t="s">
        <v>138</v>
      </c>
      <c r="C80" s="30"/>
      <c r="D80" s="31">
        <f t="shared" ref="D80" si="23">D81</f>
        <v>100</v>
      </c>
    </row>
    <row r="81" spans="1:4" ht="31.5" x14ac:dyDescent="0.25">
      <c r="A81" s="33" t="s">
        <v>168</v>
      </c>
      <c r="B81" s="30" t="s">
        <v>138</v>
      </c>
      <c r="C81" s="34" t="s">
        <v>12</v>
      </c>
      <c r="D81" s="35">
        <v>100</v>
      </c>
    </row>
    <row r="82" spans="1:4" s="32" customFormat="1" ht="15.75" x14ac:dyDescent="0.25">
      <c r="A82" s="29" t="s">
        <v>136</v>
      </c>
      <c r="B82" s="30" t="s">
        <v>139</v>
      </c>
      <c r="C82" s="30"/>
      <c r="D82" s="31">
        <f t="shared" ref="D82" si="24">D83</f>
        <v>300</v>
      </c>
    </row>
    <row r="83" spans="1:4" ht="31.5" x14ac:dyDescent="0.25">
      <c r="A83" s="33" t="s">
        <v>168</v>
      </c>
      <c r="B83" s="34" t="s">
        <v>139</v>
      </c>
      <c r="C83" s="34" t="s">
        <v>12</v>
      </c>
      <c r="D83" s="35">
        <v>300</v>
      </c>
    </row>
    <row r="84" spans="1:4" s="45" customFormat="1" ht="31.5" hidden="1" x14ac:dyDescent="0.25">
      <c r="A84" s="25" t="s">
        <v>84</v>
      </c>
      <c r="B84" s="26" t="s">
        <v>50</v>
      </c>
      <c r="C84" s="26"/>
      <c r="D84" s="27" t="e">
        <f t="shared" ref="D84" si="25">D87+D91+D85</f>
        <v>#REF!</v>
      </c>
    </row>
    <row r="85" spans="1:4" s="46" customFormat="1" ht="15.75" hidden="1" x14ac:dyDescent="0.25">
      <c r="A85" s="29" t="s">
        <v>144</v>
      </c>
      <c r="B85" s="30" t="s">
        <v>100</v>
      </c>
      <c r="C85" s="30"/>
      <c r="D85" s="31" t="e">
        <f t="shared" ref="D85" si="26">D86</f>
        <v>#REF!</v>
      </c>
    </row>
    <row r="86" spans="1:4" s="47" customFormat="1" ht="15.75" hidden="1" x14ac:dyDescent="0.25">
      <c r="A86" s="33" t="s">
        <v>118</v>
      </c>
      <c r="B86" s="34" t="s">
        <v>100</v>
      </c>
      <c r="C86" s="34" t="s">
        <v>12</v>
      </c>
      <c r="D86" s="35" t="e">
        <f>#REF!+#REF!</f>
        <v>#REF!</v>
      </c>
    </row>
    <row r="87" spans="1:4" s="46" customFormat="1" ht="15.75" hidden="1" x14ac:dyDescent="0.25">
      <c r="A87" s="29" t="s">
        <v>98</v>
      </c>
      <c r="B87" s="30" t="s">
        <v>99</v>
      </c>
      <c r="C87" s="30"/>
      <c r="D87" s="31" t="e">
        <f t="shared" ref="D87" si="27">D88</f>
        <v>#REF!</v>
      </c>
    </row>
    <row r="88" spans="1:4" s="47" customFormat="1" ht="15.75" hidden="1" x14ac:dyDescent="0.25">
      <c r="A88" s="33" t="s">
        <v>118</v>
      </c>
      <c r="B88" s="34" t="s">
        <v>99</v>
      </c>
      <c r="C88" s="34" t="s">
        <v>12</v>
      </c>
      <c r="D88" s="35" t="e">
        <f>#REF!+#REF!</f>
        <v>#REF!</v>
      </c>
    </row>
    <row r="89" spans="1:4" s="46" customFormat="1" ht="15.75" hidden="1" x14ac:dyDescent="0.25">
      <c r="A89" s="29" t="s">
        <v>51</v>
      </c>
      <c r="B89" s="30" t="s">
        <v>52</v>
      </c>
      <c r="C89" s="30"/>
      <c r="D89" s="31"/>
    </row>
    <row r="90" spans="1:4" s="47" customFormat="1" ht="15.75" hidden="1" x14ac:dyDescent="0.25">
      <c r="A90" s="33" t="s">
        <v>118</v>
      </c>
      <c r="B90" s="34" t="s">
        <v>52</v>
      </c>
      <c r="C90" s="34" t="s">
        <v>12</v>
      </c>
      <c r="D90" s="35"/>
    </row>
    <row r="91" spans="1:4" s="46" customFormat="1" ht="15.75" hidden="1" x14ac:dyDescent="0.25">
      <c r="A91" s="29" t="s">
        <v>53</v>
      </c>
      <c r="B91" s="30" t="s">
        <v>108</v>
      </c>
      <c r="C91" s="30"/>
      <c r="D91" s="31" t="e">
        <f t="shared" ref="D91" si="28">D92</f>
        <v>#REF!</v>
      </c>
    </row>
    <row r="92" spans="1:4" s="47" customFormat="1" ht="15.75" hidden="1" x14ac:dyDescent="0.25">
      <c r="A92" s="33" t="s">
        <v>118</v>
      </c>
      <c r="B92" s="34" t="s">
        <v>108</v>
      </c>
      <c r="C92" s="34" t="s">
        <v>12</v>
      </c>
      <c r="D92" s="35" t="e">
        <f>#REF!+#REF!</f>
        <v>#REF!</v>
      </c>
    </row>
    <row r="93" spans="1:4" s="51" customFormat="1" ht="15.75" x14ac:dyDescent="0.25">
      <c r="A93" s="48" t="s">
        <v>145</v>
      </c>
      <c r="B93" s="49" t="s">
        <v>146</v>
      </c>
      <c r="C93" s="49"/>
      <c r="D93" s="50">
        <f>D98+D100</f>
        <v>5710.63</v>
      </c>
    </row>
    <row r="94" spans="1:4" s="52" customFormat="1" ht="63" hidden="1" x14ac:dyDescent="0.25">
      <c r="A94" s="37" t="s">
        <v>147</v>
      </c>
      <c r="B94" s="38" t="s">
        <v>148</v>
      </c>
      <c r="C94" s="38"/>
      <c r="D94" s="39">
        <f t="shared" ref="D94:D95" si="29">D95</f>
        <v>0</v>
      </c>
    </row>
    <row r="95" spans="1:4" s="47" customFormat="1" ht="63" hidden="1" x14ac:dyDescent="0.25">
      <c r="A95" s="37" t="s">
        <v>147</v>
      </c>
      <c r="B95" s="38" t="s">
        <v>149</v>
      </c>
      <c r="C95" s="38"/>
      <c r="D95" s="39">
        <f t="shared" si="29"/>
        <v>0</v>
      </c>
    </row>
    <row r="96" spans="1:4" s="47" customFormat="1" ht="78.75" hidden="1" x14ac:dyDescent="0.25">
      <c r="A96" s="33" t="s">
        <v>170</v>
      </c>
      <c r="B96" s="34" t="s">
        <v>149</v>
      </c>
      <c r="C96" s="34" t="s">
        <v>33</v>
      </c>
      <c r="D96" s="35">
        <v>0</v>
      </c>
    </row>
    <row r="97" spans="1:4" s="52" customFormat="1" ht="78.75" hidden="1" x14ac:dyDescent="0.25">
      <c r="A97" s="37" t="s">
        <v>150</v>
      </c>
      <c r="B97" s="38" t="s">
        <v>151</v>
      </c>
      <c r="C97" s="38"/>
      <c r="D97" s="39">
        <v>0</v>
      </c>
    </row>
    <row r="98" spans="1:4" s="52" customFormat="1" ht="63" x14ac:dyDescent="0.25">
      <c r="A98" s="37" t="s">
        <v>178</v>
      </c>
      <c r="B98" s="38" t="s">
        <v>186</v>
      </c>
      <c r="C98" s="38"/>
      <c r="D98" s="39">
        <f>D99</f>
        <v>120.49316</v>
      </c>
    </row>
    <row r="99" spans="1:4" s="52" customFormat="1" ht="63" x14ac:dyDescent="0.25">
      <c r="A99" s="33" t="s">
        <v>177</v>
      </c>
      <c r="B99" s="34" t="s">
        <v>186</v>
      </c>
      <c r="C99" s="34" t="s">
        <v>33</v>
      </c>
      <c r="D99" s="39">
        <v>120.49316</v>
      </c>
    </row>
    <row r="100" spans="1:4" s="52" customFormat="1" ht="63" x14ac:dyDescent="0.25">
      <c r="A100" s="37" t="s">
        <v>178</v>
      </c>
      <c r="B100" s="38" t="s">
        <v>176</v>
      </c>
      <c r="C100" s="38"/>
      <c r="D100" s="39">
        <f t="shared" ref="D100" si="30">D101</f>
        <v>5590.1368400000001</v>
      </c>
    </row>
    <row r="101" spans="1:4" s="47" customFormat="1" ht="63" x14ac:dyDescent="0.25">
      <c r="A101" s="33" t="s">
        <v>177</v>
      </c>
      <c r="B101" s="34" t="s">
        <v>176</v>
      </c>
      <c r="C101" s="34" t="s">
        <v>33</v>
      </c>
      <c r="D101" s="35">
        <f>5710.63-120.49316</f>
        <v>5590.1368400000001</v>
      </c>
    </row>
    <row r="102" spans="1:4" s="47" customFormat="1" ht="15.75" x14ac:dyDescent="0.25">
      <c r="A102" s="33"/>
      <c r="B102" s="34"/>
      <c r="C102" s="34"/>
      <c r="D102" s="35"/>
    </row>
    <row r="103" spans="1:4" s="54" customFormat="1" ht="15.75" x14ac:dyDescent="0.25">
      <c r="A103" s="20" t="s">
        <v>54</v>
      </c>
      <c r="B103" s="21" t="s">
        <v>55</v>
      </c>
      <c r="C103" s="53"/>
      <c r="D103" s="23">
        <f>D107+D104</f>
        <v>31070.45</v>
      </c>
    </row>
    <row r="104" spans="1:4" s="51" customFormat="1" ht="15.75" hidden="1" x14ac:dyDescent="0.25">
      <c r="A104" s="48" t="s">
        <v>104</v>
      </c>
      <c r="B104" s="49" t="s">
        <v>106</v>
      </c>
      <c r="C104" s="49"/>
      <c r="D104" s="50">
        <f>D105</f>
        <v>0</v>
      </c>
    </row>
    <row r="105" spans="1:4" s="46" customFormat="1" ht="31.5" hidden="1" x14ac:dyDescent="0.25">
      <c r="A105" s="29" t="s">
        <v>105</v>
      </c>
      <c r="B105" s="30" t="s">
        <v>107</v>
      </c>
      <c r="C105" s="30"/>
      <c r="D105" s="31">
        <f>D106</f>
        <v>0</v>
      </c>
    </row>
    <row r="106" spans="1:4" s="55" customFormat="1" ht="31.5" hidden="1" x14ac:dyDescent="0.25">
      <c r="A106" s="33" t="s">
        <v>152</v>
      </c>
      <c r="B106" s="41" t="s">
        <v>107</v>
      </c>
      <c r="C106" s="34" t="s">
        <v>60</v>
      </c>
      <c r="D106" s="35">
        <v>0</v>
      </c>
    </row>
    <row r="107" spans="1:4" s="58" customFormat="1" ht="15.75" x14ac:dyDescent="0.25">
      <c r="A107" s="48" t="s">
        <v>56</v>
      </c>
      <c r="B107" s="56" t="s">
        <v>57</v>
      </c>
      <c r="C107" s="56"/>
      <c r="D107" s="57">
        <f>D108</f>
        <v>31070.45</v>
      </c>
    </row>
    <row r="108" spans="1:4" s="32" customFormat="1" ht="31.5" x14ac:dyDescent="0.25">
      <c r="A108" s="29" t="s">
        <v>58</v>
      </c>
      <c r="B108" s="30" t="s">
        <v>59</v>
      </c>
      <c r="C108" s="30"/>
      <c r="D108" s="31">
        <f>D109</f>
        <v>31070.45</v>
      </c>
    </row>
    <row r="109" spans="1:4" ht="31.5" x14ac:dyDescent="0.25">
      <c r="A109" s="33" t="s">
        <v>152</v>
      </c>
      <c r="B109" s="34" t="s">
        <v>59</v>
      </c>
      <c r="C109" s="34" t="s">
        <v>60</v>
      </c>
      <c r="D109" s="35">
        <v>31070.45</v>
      </c>
    </row>
    <row r="110" spans="1:4" ht="15.75" x14ac:dyDescent="0.25">
      <c r="A110" s="33"/>
      <c r="B110" s="34"/>
      <c r="C110" s="34"/>
      <c r="D110" s="35"/>
    </row>
    <row r="111" spans="1:4" s="47" customFormat="1" ht="31.5" x14ac:dyDescent="0.25">
      <c r="A111" s="20" t="s">
        <v>153</v>
      </c>
      <c r="B111" s="21" t="s">
        <v>88</v>
      </c>
      <c r="C111" s="22"/>
      <c r="D111" s="23">
        <f>D112+D119</f>
        <v>6447.4889999999996</v>
      </c>
    </row>
    <row r="112" spans="1:4" s="47" customFormat="1" ht="15.75" x14ac:dyDescent="0.25">
      <c r="A112" s="48" t="s">
        <v>92</v>
      </c>
      <c r="B112" s="56" t="s">
        <v>94</v>
      </c>
      <c r="C112" s="56"/>
      <c r="D112" s="57">
        <f t="shared" ref="D112" si="31">D113</f>
        <v>360</v>
      </c>
    </row>
    <row r="113" spans="1:4" s="47" customFormat="1" ht="15.75" x14ac:dyDescent="0.25">
      <c r="A113" s="48" t="s">
        <v>154</v>
      </c>
      <c r="B113" s="56" t="s">
        <v>93</v>
      </c>
      <c r="C113" s="56"/>
      <c r="D113" s="57">
        <f t="shared" ref="D113" si="32">D115+D117</f>
        <v>360</v>
      </c>
    </row>
    <row r="114" spans="1:4" s="59" customFormat="1" ht="15.75" hidden="1" x14ac:dyDescent="0.25">
      <c r="A114" s="33" t="s">
        <v>118</v>
      </c>
      <c r="B114" s="41" t="s">
        <v>93</v>
      </c>
      <c r="C114" s="41" t="s">
        <v>12</v>
      </c>
      <c r="D114" s="43" t="e">
        <f>#REF!+#REF!</f>
        <v>#REF!</v>
      </c>
    </row>
    <row r="115" spans="1:4" s="67" customFormat="1" ht="31.5" hidden="1" x14ac:dyDescent="0.25">
      <c r="A115" s="37" t="s">
        <v>113</v>
      </c>
      <c r="B115" s="38" t="s">
        <v>114</v>
      </c>
      <c r="C115" s="38"/>
      <c r="D115" s="39">
        <f t="shared" ref="D115" si="33">D116</f>
        <v>0</v>
      </c>
    </row>
    <row r="116" spans="1:4" s="59" customFormat="1" ht="47.25" hidden="1" x14ac:dyDescent="0.25">
      <c r="A116" s="33" t="s">
        <v>171</v>
      </c>
      <c r="B116" s="41" t="s">
        <v>114</v>
      </c>
      <c r="C116" s="41" t="s">
        <v>12</v>
      </c>
      <c r="D116" s="43">
        <v>0</v>
      </c>
    </row>
    <row r="117" spans="1:4" s="67" customFormat="1" ht="31.5" x14ac:dyDescent="0.25">
      <c r="A117" s="37" t="s">
        <v>155</v>
      </c>
      <c r="B117" s="38" t="s">
        <v>156</v>
      </c>
      <c r="C117" s="38"/>
      <c r="D117" s="39">
        <f t="shared" ref="D117" si="34">D118</f>
        <v>360</v>
      </c>
    </row>
    <row r="118" spans="1:4" s="59" customFormat="1" ht="47.25" x14ac:dyDescent="0.25">
      <c r="A118" s="33" t="s">
        <v>172</v>
      </c>
      <c r="B118" s="41" t="s">
        <v>156</v>
      </c>
      <c r="C118" s="41" t="s">
        <v>12</v>
      </c>
      <c r="D118" s="43">
        <f>336+24</f>
        <v>360</v>
      </c>
    </row>
    <row r="119" spans="1:4" s="47" customFormat="1" ht="15.75" x14ac:dyDescent="0.25">
      <c r="A119" s="48" t="s">
        <v>92</v>
      </c>
      <c r="B119" s="56" t="s">
        <v>175</v>
      </c>
      <c r="C119" s="56"/>
      <c r="D119" s="57">
        <f>D120</f>
        <v>6087.4889999999996</v>
      </c>
    </row>
    <row r="120" spans="1:4" s="67" customFormat="1" ht="31.5" x14ac:dyDescent="0.25">
      <c r="A120" s="37" t="s">
        <v>113</v>
      </c>
      <c r="B120" s="38" t="s">
        <v>174</v>
      </c>
      <c r="C120" s="38"/>
      <c r="D120" s="39">
        <f t="shared" ref="D120" si="35">D121</f>
        <v>6087.4889999999996</v>
      </c>
    </row>
    <row r="121" spans="1:4" s="59" customFormat="1" ht="47.25" x14ac:dyDescent="0.25">
      <c r="A121" s="33" t="s">
        <v>171</v>
      </c>
      <c r="B121" s="41" t="s">
        <v>174</v>
      </c>
      <c r="C121" s="41" t="s">
        <v>12</v>
      </c>
      <c r="D121" s="43">
        <v>6087.4889999999996</v>
      </c>
    </row>
    <row r="122" spans="1:4" s="62" customFormat="1" ht="15.75" x14ac:dyDescent="0.25">
      <c r="A122" s="33"/>
      <c r="B122" s="60"/>
      <c r="C122" s="60"/>
      <c r="D122" s="61"/>
    </row>
    <row r="123" spans="1:4" s="32" customFormat="1" ht="15.75" x14ac:dyDescent="0.25">
      <c r="A123" s="63" t="s">
        <v>61</v>
      </c>
      <c r="B123" s="16" t="s">
        <v>62</v>
      </c>
      <c r="C123" s="16"/>
      <c r="D123" s="17">
        <f>D124+D130+D133+D138+D140+D126+D128</f>
        <v>12699.302</v>
      </c>
    </row>
    <row r="124" spans="1:4" ht="31.5" x14ac:dyDescent="0.25">
      <c r="A124" s="29" t="s">
        <v>63</v>
      </c>
      <c r="B124" s="30" t="s">
        <v>64</v>
      </c>
      <c r="C124" s="30"/>
      <c r="D124" s="31">
        <f>D125</f>
        <v>898.274</v>
      </c>
    </row>
    <row r="125" spans="1:4" s="32" customFormat="1" ht="63" x14ac:dyDescent="0.25">
      <c r="A125" s="33" t="s">
        <v>173</v>
      </c>
      <c r="B125" s="34" t="s">
        <v>64</v>
      </c>
      <c r="C125" s="34" t="s">
        <v>65</v>
      </c>
      <c r="D125" s="35">
        <v>898.274</v>
      </c>
    </row>
    <row r="126" spans="1:4" s="32" customFormat="1" ht="31.5" x14ac:dyDescent="0.25">
      <c r="A126" s="29" t="s">
        <v>95</v>
      </c>
      <c r="B126" s="30" t="s">
        <v>97</v>
      </c>
      <c r="C126" s="30"/>
      <c r="D126" s="31">
        <f>D127</f>
        <v>25.472000000000001</v>
      </c>
    </row>
    <row r="127" spans="1:4" s="65" customFormat="1" ht="31.5" x14ac:dyDescent="0.25">
      <c r="A127" s="64" t="s">
        <v>96</v>
      </c>
      <c r="B127" s="41" t="s">
        <v>97</v>
      </c>
      <c r="C127" s="41" t="s">
        <v>74</v>
      </c>
      <c r="D127" s="43">
        <v>25.472000000000001</v>
      </c>
    </row>
    <row r="128" spans="1:4" s="32" customFormat="1" ht="15.75" x14ac:dyDescent="0.25">
      <c r="A128" s="29" t="s">
        <v>101</v>
      </c>
      <c r="B128" s="30" t="s">
        <v>103</v>
      </c>
      <c r="C128" s="30"/>
      <c r="D128" s="31">
        <f>D129</f>
        <v>0.88300000000000001</v>
      </c>
    </row>
    <row r="129" spans="1:4" s="65" customFormat="1" ht="31.5" x14ac:dyDescent="0.25">
      <c r="A129" s="64" t="s">
        <v>102</v>
      </c>
      <c r="B129" s="41" t="s">
        <v>103</v>
      </c>
      <c r="C129" s="41" t="s">
        <v>74</v>
      </c>
      <c r="D129" s="43">
        <v>0.88300000000000001</v>
      </c>
    </row>
    <row r="130" spans="1:4" ht="78.75" x14ac:dyDescent="0.25">
      <c r="A130" s="66" t="s">
        <v>66</v>
      </c>
      <c r="B130" s="30" t="s">
        <v>67</v>
      </c>
      <c r="C130" s="30"/>
      <c r="D130" s="31">
        <f>D131+D132</f>
        <v>17.728000000000002</v>
      </c>
    </row>
    <row r="131" spans="1:4" ht="126" x14ac:dyDescent="0.25">
      <c r="A131" s="33" t="s">
        <v>68</v>
      </c>
      <c r="B131" s="34" t="s">
        <v>67</v>
      </c>
      <c r="C131" s="34" t="s">
        <v>65</v>
      </c>
      <c r="D131" s="35">
        <v>15.82</v>
      </c>
    </row>
    <row r="132" spans="1:4" s="32" customFormat="1" ht="94.5" x14ac:dyDescent="0.25">
      <c r="A132" s="33" t="s">
        <v>69</v>
      </c>
      <c r="B132" s="34" t="s">
        <v>67</v>
      </c>
      <c r="C132" s="34" t="s">
        <v>12</v>
      </c>
      <c r="D132" s="35">
        <v>1.9079999999999999</v>
      </c>
    </row>
    <row r="133" spans="1:4" ht="63" x14ac:dyDescent="0.25">
      <c r="A133" s="29" t="s">
        <v>70</v>
      </c>
      <c r="B133" s="30" t="s">
        <v>71</v>
      </c>
      <c r="C133" s="30"/>
      <c r="D133" s="31">
        <f>D134+D135+D136+D137</f>
        <v>8087.6500000000005</v>
      </c>
    </row>
    <row r="134" spans="1:4" ht="94.5" x14ac:dyDescent="0.25">
      <c r="A134" s="33" t="s">
        <v>72</v>
      </c>
      <c r="B134" s="34" t="s">
        <v>71</v>
      </c>
      <c r="C134" s="34" t="s">
        <v>65</v>
      </c>
      <c r="D134" s="35">
        <v>7367.6080000000002</v>
      </c>
    </row>
    <row r="135" spans="1:4" ht="78.75" x14ac:dyDescent="0.25">
      <c r="A135" s="33" t="s">
        <v>73</v>
      </c>
      <c r="B135" s="34" t="s">
        <v>71</v>
      </c>
      <c r="C135" s="34" t="s">
        <v>12</v>
      </c>
      <c r="D135" s="35">
        <v>710.04200000000003</v>
      </c>
    </row>
    <row r="136" spans="1:4" ht="15.75" hidden="1" x14ac:dyDescent="0.25">
      <c r="A136" s="64" t="s">
        <v>157</v>
      </c>
      <c r="B136" s="41" t="s">
        <v>71</v>
      </c>
      <c r="C136" s="41" t="s">
        <v>74</v>
      </c>
      <c r="D136" s="43">
        <v>0</v>
      </c>
    </row>
    <row r="137" spans="1:4" s="32" customFormat="1" ht="63" x14ac:dyDescent="0.25">
      <c r="A137" s="33" t="s">
        <v>75</v>
      </c>
      <c r="B137" s="34" t="s">
        <v>71</v>
      </c>
      <c r="C137" s="34" t="s">
        <v>33</v>
      </c>
      <c r="D137" s="35">
        <v>10</v>
      </c>
    </row>
    <row r="138" spans="1:4" ht="31.5" x14ac:dyDescent="0.25">
      <c r="A138" s="29" t="s">
        <v>76</v>
      </c>
      <c r="B138" s="30" t="s">
        <v>77</v>
      </c>
      <c r="C138" s="30"/>
      <c r="D138" s="31">
        <f>D139</f>
        <v>100</v>
      </c>
    </row>
    <row r="139" spans="1:4" s="32" customFormat="1" ht="31.5" x14ac:dyDescent="0.25">
      <c r="A139" s="33" t="s">
        <v>78</v>
      </c>
      <c r="B139" s="34" t="s">
        <v>77</v>
      </c>
      <c r="C139" s="34" t="s">
        <v>33</v>
      </c>
      <c r="D139" s="35">
        <v>100</v>
      </c>
    </row>
    <row r="140" spans="1:4" ht="15.75" x14ac:dyDescent="0.25">
      <c r="A140" s="29" t="s">
        <v>79</v>
      </c>
      <c r="B140" s="30" t="s">
        <v>80</v>
      </c>
      <c r="C140" s="30"/>
      <c r="D140" s="31">
        <f>D141+D142+D143</f>
        <v>3569.2950000000001</v>
      </c>
    </row>
    <row r="141" spans="1:4" ht="31.5" x14ac:dyDescent="0.25">
      <c r="A141" s="33" t="s">
        <v>81</v>
      </c>
      <c r="B141" s="34" t="s">
        <v>80</v>
      </c>
      <c r="C141" s="34" t="s">
        <v>12</v>
      </c>
      <c r="D141" s="35">
        <v>235.208</v>
      </c>
    </row>
    <row r="142" spans="1:4" ht="31.5" x14ac:dyDescent="0.25">
      <c r="A142" s="33" t="s">
        <v>82</v>
      </c>
      <c r="B142" s="34" t="s">
        <v>80</v>
      </c>
      <c r="C142" s="34" t="s">
        <v>158</v>
      </c>
      <c r="D142" s="35">
        <v>418.476</v>
      </c>
    </row>
    <row r="143" spans="1:4" ht="20.45" customHeight="1" x14ac:dyDescent="0.25">
      <c r="A143" s="33" t="s">
        <v>83</v>
      </c>
      <c r="B143" s="34" t="s">
        <v>80</v>
      </c>
      <c r="C143" s="34" t="s">
        <v>33</v>
      </c>
      <c r="D143" s="35">
        <v>2915.6109999999999</v>
      </c>
    </row>
  </sheetData>
  <mergeCells count="5">
    <mergeCell ref="A11:D11"/>
    <mergeCell ref="A14:A15"/>
    <mergeCell ref="B14:B15"/>
    <mergeCell ref="C14:C15"/>
    <mergeCell ref="D14:D15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Home</cp:lastModifiedBy>
  <cp:lastPrinted>2019-09-23T08:50:29Z</cp:lastPrinted>
  <dcterms:created xsi:type="dcterms:W3CDTF">2016-11-14T12:45:17Z</dcterms:created>
  <dcterms:modified xsi:type="dcterms:W3CDTF">2019-09-23T08:50:43Z</dcterms:modified>
</cp:coreProperties>
</file>