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2020-2022" sheetId="1" r:id="rId1"/>
  </sheets>
  <definedNames>
    <definedName name="_xlnm.Print_Area" localSheetId="0">'2020-2022'!$A$1:$E$42</definedName>
  </definedNames>
  <calcPr calcId="145621"/>
</workbook>
</file>

<file path=xl/calcChain.xml><?xml version="1.0" encoding="utf-8"?>
<calcChain xmlns="http://schemas.openxmlformats.org/spreadsheetml/2006/main">
  <c r="C32" i="1" l="1"/>
  <c r="C41" i="1"/>
  <c r="E32" i="1" l="1"/>
  <c r="D32" i="1"/>
  <c r="E37" i="1"/>
  <c r="D39" i="1"/>
  <c r="E40" i="1"/>
  <c r="E39" i="1" s="1"/>
  <c r="D40" i="1"/>
  <c r="C40" i="1"/>
  <c r="C39" i="1" s="1"/>
  <c r="E36" i="1" l="1"/>
  <c r="D36" i="1"/>
  <c r="D37" i="1"/>
  <c r="C37" i="1"/>
  <c r="C36" i="1" s="1"/>
  <c r="E35" i="1"/>
  <c r="D35" i="1"/>
  <c r="C35" i="1"/>
  <c r="E31" i="1" l="1"/>
  <c r="E30" i="1" s="1"/>
  <c r="E29" i="1" s="1"/>
  <c r="D31" i="1"/>
  <c r="C31" i="1"/>
  <c r="C30" i="1" s="1"/>
  <c r="C29" i="1" s="1"/>
  <c r="E34" i="1"/>
  <c r="E33" i="1" s="1"/>
  <c r="D34" i="1"/>
  <c r="D33" i="1" s="1"/>
  <c r="C34" i="1"/>
  <c r="C33" i="1" s="1"/>
  <c r="D30" i="1"/>
  <c r="D29" i="1" s="1"/>
  <c r="D26" i="1"/>
  <c r="C26" i="1"/>
  <c r="E27" i="1"/>
  <c r="E26" i="1" s="1"/>
  <c r="D27" i="1"/>
  <c r="C27" i="1"/>
  <c r="E20" i="1"/>
  <c r="E23" i="1"/>
  <c r="D23" i="1"/>
  <c r="C23" i="1"/>
  <c r="E21" i="1"/>
  <c r="D21" i="1"/>
  <c r="D20" i="1" s="1"/>
  <c r="C21" i="1"/>
  <c r="E17" i="1"/>
  <c r="E16" i="1" s="1"/>
  <c r="E42" i="1" s="1"/>
  <c r="E18" i="1"/>
  <c r="D18" i="1"/>
  <c r="D17" i="1" s="1"/>
  <c r="C18" i="1"/>
  <c r="C17" i="1" s="1"/>
  <c r="D16" i="1" l="1"/>
  <c r="D42" i="1" s="1"/>
  <c r="C20" i="1"/>
  <c r="C16" i="1" s="1"/>
  <c r="C42" i="1" s="1"/>
</calcChain>
</file>

<file path=xl/sharedStrings.xml><?xml version="1.0" encoding="utf-8"?>
<sst xmlns="http://schemas.openxmlformats.org/spreadsheetml/2006/main" count="81" uniqueCount="75">
  <si>
    <t/>
  </si>
  <si>
    <t>Приложение 1</t>
  </si>
  <si>
    <t>Объем поступлений доходов в бюджет сельского поселения "Туръя" на 2020 год и плановый период 2021 и 2022 годов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</si>
  <si>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</si>
  <si>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</si>
  <si>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</si>
  <si>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</si>
  <si>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</si>
  <si>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</si>
  <si>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</si>
  <si>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</si>
  <si>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</si>
  <si>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</si>
  <si>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</si>
  <si>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</si>
  <si>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</si>
  <si>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</si>
  <si>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</si>
  <si>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</si>
  <si>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</si>
  <si>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</si>
  <si>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</si>
  <si>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</si>
  <si>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</si>
  <si>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</si>
  <si>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</si>
  <si>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</si>
  <si>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</si>
  <si>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</si>
  <si>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</si>
  <si>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</si>
  <si>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</si>
  <si>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</si>
  <si>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</si>
  <si>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</si>
  <si>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</si>
  <si>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</si>
  <si>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</si>
  <si>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</si>
  <si>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</si>
  <si>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</si>
  <si>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</si>
  <si>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</si>
  <si>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</si>
  <si>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</si>
  <si>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</si>
  <si>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</si>
  <si>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</si>
  <si>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</si>
  <si>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</si>
  <si>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</si>
  <si>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</si>
  <si>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</si>
  <si>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</si>
  <si>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</si>
  <si>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</si>
  <si>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</si>
  <si>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</si>
  <si>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</si>
  <si>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</si>
  <si>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 2020 год и плановый период 2021 и 2022 годов"</t>
  </si>
  <si>
    <t>"О бюджете сельского поселения "Туръя"</t>
  </si>
  <si>
    <t>2 02 49999 10 0000 150</t>
  </si>
  <si>
    <t>Прочие межбюджетные трансферты, передаваемые бюджетам сельских поселений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</si>
  <si>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</si>
  <si>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</si>
  <si>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</si>
  <si>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</si>
  <si>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ВСЕГО ДОХОДОВ:</t>
  </si>
  <si>
    <t>от 25.12.2019 г.№ 1-20/2 "О бюджете сельского поселения "Туръя"</t>
  </si>
  <si>
    <r>
      <t xml:space="preserve">к решению Совета сельского поселения "Туръя" от </t>
    </r>
    <r>
      <rPr>
        <sz val="8"/>
        <color rgb="FFFF0000"/>
        <rFont val="Times New Roman"/>
        <family val="1"/>
        <charset val="204"/>
      </rPr>
      <t>25.12.2019 г № 1-20/2</t>
    </r>
  </si>
  <si>
    <t xml:space="preserve">"О внесении изменений и дополнений в решение Совета сельского поселения "Туръя" </t>
  </si>
  <si>
    <t>(+100 000руб.)- на сод.пожар.машины (проект реш.МР от 00.06.2020)</t>
  </si>
  <si>
    <t>без формул</t>
  </si>
  <si>
    <r>
      <t xml:space="preserve">к решению Совета сельского поселения "Туръя" </t>
    </r>
    <r>
      <rPr>
        <sz val="9"/>
        <color rgb="FFFF0000"/>
        <rFont val="Times New Roman"/>
        <family val="1"/>
        <charset val="204"/>
      </rPr>
      <t>от 22.06.2020 г № 1-22/2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</si>
</sst>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left" vertical="top" wrapText="1"/>
    </xf>
    <xf numFmtId="164" fontId="11" fillId="0" borderId="5" xfId="0" applyNumberFormat="1" applyFont="1" applyFill="1" applyBorder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vertical="top" wrapText="1"/>
    </xf>
    <xf numFmtId="164" fontId="15" fillId="0" borderId="2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vertical="center" wrapText="1"/>
    </xf>
    <xf numFmtId="164" fontId="1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 vertical="top" wrapText="1"/>
    </xf>
    <xf numFmtId="0" fontId="4" fillId="0" borderId="7" xfId="0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B3" sqref="B3:E3"/>
    </sheetView>
  </sheetViews>
  <sheetFormatPr defaultRowHeight="13.2" x14ac:dyDescent="0.25"/>
  <cols>
    <col min="1" max="1" width="23" customWidth="1"/>
    <col min="2" max="2" width="52.21875" customWidth="1"/>
    <col min="3" max="3" width="10.5546875" customWidth="1"/>
    <col min="4" max="4" width="10" customWidth="1"/>
    <col min="5" max="5" width="10.109375" customWidth="1"/>
    <col min="6" max="6" width="19.109375" style="25" customWidth="1"/>
  </cols>
  <sheetData>
    <row r="1" spans="1:6" ht="13.8" x14ac:dyDescent="0.25">
      <c r="B1" s="32" t="s">
        <v>1</v>
      </c>
      <c r="C1" s="32"/>
      <c r="D1" s="32"/>
      <c r="E1" s="32"/>
    </row>
    <row r="2" spans="1:6" ht="10.95" customHeight="1" x14ac:dyDescent="0.25">
      <c r="B2" s="33" t="s">
        <v>74</v>
      </c>
      <c r="C2" s="33"/>
      <c r="D2" s="33"/>
      <c r="E2" s="33"/>
    </row>
    <row r="3" spans="1:6" ht="10.95" customHeight="1" x14ac:dyDescent="0.25">
      <c r="B3" s="33" t="s">
        <v>71</v>
      </c>
      <c r="C3" s="33"/>
      <c r="D3" s="33"/>
      <c r="E3" s="33"/>
    </row>
    <row r="4" spans="1:6" ht="10.95" customHeight="1" x14ac:dyDescent="0.25">
      <c r="B4" s="33" t="s">
        <v>69</v>
      </c>
      <c r="C4" s="33"/>
      <c r="D4" s="33"/>
      <c r="E4" s="33"/>
    </row>
    <row r="5" spans="1:6" ht="10.95" customHeight="1" x14ac:dyDescent="0.25">
      <c r="B5" s="33" t="s">
        <v>60</v>
      </c>
      <c r="C5" s="33"/>
      <c r="D5" s="33"/>
      <c r="E5" s="33"/>
    </row>
    <row r="7" spans="1:6" ht="10.95" customHeight="1" x14ac:dyDescent="0.25">
      <c r="A7" s="1" t="s">
        <v>0</v>
      </c>
      <c r="B7" s="36" t="s">
        <v>1</v>
      </c>
      <c r="C7" s="36"/>
      <c r="D7" s="36"/>
      <c r="E7" s="36"/>
    </row>
    <row r="8" spans="1:6" s="20" customFormat="1" ht="10.95" customHeight="1" x14ac:dyDescent="0.25">
      <c r="A8" s="19"/>
      <c r="B8" s="41" t="s">
        <v>70</v>
      </c>
      <c r="C8" s="41"/>
      <c r="D8" s="41"/>
      <c r="E8" s="41"/>
      <c r="F8" s="25"/>
    </row>
    <row r="9" spans="1:6" s="20" customFormat="1" ht="10.95" customHeight="1" x14ac:dyDescent="0.25">
      <c r="A9" s="19"/>
      <c r="B9" s="41" t="s">
        <v>61</v>
      </c>
      <c r="C9" s="41"/>
      <c r="D9" s="41"/>
      <c r="E9" s="41"/>
      <c r="F9" s="25"/>
    </row>
    <row r="10" spans="1:6" s="20" customFormat="1" ht="10.95" customHeight="1" x14ac:dyDescent="0.25">
      <c r="A10" s="19"/>
      <c r="B10" s="41" t="s">
        <v>60</v>
      </c>
      <c r="C10" s="41"/>
      <c r="D10" s="41"/>
      <c r="E10" s="41"/>
      <c r="F10" s="25"/>
    </row>
    <row r="11" spans="1:6" ht="18" x14ac:dyDescent="0.25">
      <c r="A11" s="2" t="s">
        <v>0</v>
      </c>
      <c r="B11" s="37" t="s">
        <v>0</v>
      </c>
      <c r="C11" s="37"/>
      <c r="D11" s="37"/>
      <c r="E11" s="37"/>
    </row>
    <row r="12" spans="1:6" ht="49.8" customHeight="1" x14ac:dyDescent="0.25">
      <c r="A12" s="38" t="s">
        <v>2</v>
      </c>
      <c r="B12" s="38"/>
      <c r="C12" s="38"/>
      <c r="D12" s="38"/>
      <c r="E12" s="38"/>
    </row>
    <row r="13" spans="1:6" ht="13.8" x14ac:dyDescent="0.25">
      <c r="A13" s="39" t="s">
        <v>3</v>
      </c>
      <c r="B13" s="39" t="s">
        <v>4</v>
      </c>
      <c r="C13" s="39" t="s">
        <v>5</v>
      </c>
      <c r="D13" s="39"/>
      <c r="E13" s="39"/>
    </row>
    <row r="14" spans="1:6" ht="40.799999999999997" customHeight="1" x14ac:dyDescent="0.25">
      <c r="A14" s="40" t="s">
        <v>0</v>
      </c>
      <c r="B14" s="40" t="s">
        <v>0</v>
      </c>
      <c r="C14" s="4" t="s">
        <v>6</v>
      </c>
      <c r="D14" s="4" t="s">
        <v>7</v>
      </c>
      <c r="E14" s="4" t="s">
        <v>8</v>
      </c>
    </row>
    <row r="15" spans="1:6" s="3" customFormat="1" x14ac:dyDescent="0.25">
      <c r="A15" s="15" t="s">
        <v>9</v>
      </c>
      <c r="B15" s="15" t="s">
        <v>10</v>
      </c>
      <c r="C15" s="15" t="s">
        <v>11</v>
      </c>
      <c r="D15" s="15" t="s">
        <v>12</v>
      </c>
      <c r="E15" s="15" t="s">
        <v>13</v>
      </c>
      <c r="F15" s="25"/>
    </row>
    <row r="16" spans="1:6" ht="19.2" customHeight="1" x14ac:dyDescent="0.25">
      <c r="A16" s="12" t="s">
        <v>14</v>
      </c>
      <c r="B16" s="13" t="s">
        <v>15</v>
      </c>
      <c r="C16" s="14">
        <f>C17+C20+C26+C29</f>
        <v>61.8</v>
      </c>
      <c r="D16" s="14">
        <f t="shared" ref="D16:E16" si="0">D17+D20+D26+D29</f>
        <v>64</v>
      </c>
      <c r="E16" s="14">
        <f t="shared" si="0"/>
        <v>63.6</v>
      </c>
    </row>
    <row r="17" spans="1:6" ht="13.8" x14ac:dyDescent="0.25">
      <c r="A17" s="6" t="s">
        <v>16</v>
      </c>
      <c r="B17" s="7" t="s">
        <v>17</v>
      </c>
      <c r="C17" s="8">
        <f t="shared" ref="C17:E18" si="1">C18</f>
        <v>32</v>
      </c>
      <c r="D17" s="8">
        <f t="shared" si="1"/>
        <v>32.6</v>
      </c>
      <c r="E17" s="8">
        <f t="shared" si="1"/>
        <v>33.200000000000003</v>
      </c>
    </row>
    <row r="18" spans="1:6" ht="13.8" x14ac:dyDescent="0.25">
      <c r="A18" s="6" t="s">
        <v>18</v>
      </c>
      <c r="B18" s="7" t="s">
        <v>19</v>
      </c>
      <c r="C18" s="8">
        <f t="shared" si="1"/>
        <v>32</v>
      </c>
      <c r="D18" s="8">
        <f t="shared" si="1"/>
        <v>32.6</v>
      </c>
      <c r="E18" s="8">
        <f t="shared" si="1"/>
        <v>33.200000000000003</v>
      </c>
    </row>
    <row r="19" spans="1:6" ht="87" customHeight="1" x14ac:dyDescent="0.25">
      <c r="A19" s="9" t="s">
        <v>20</v>
      </c>
      <c r="B19" s="10" t="s">
        <v>21</v>
      </c>
      <c r="C19" s="11">
        <v>32</v>
      </c>
      <c r="D19" s="11">
        <v>32.6</v>
      </c>
      <c r="E19" s="11">
        <v>33.200000000000003</v>
      </c>
    </row>
    <row r="20" spans="1:6" ht="13.8" x14ac:dyDescent="0.25">
      <c r="A20" s="6" t="s">
        <v>22</v>
      </c>
      <c r="B20" s="7" t="s">
        <v>23</v>
      </c>
      <c r="C20" s="8">
        <f>C21+C23</f>
        <v>15</v>
      </c>
      <c r="D20" s="8">
        <f>D21+D23</f>
        <v>16</v>
      </c>
      <c r="E20" s="8">
        <f>E21+E23</f>
        <v>17</v>
      </c>
    </row>
    <row r="21" spans="1:6" ht="13.8" x14ac:dyDescent="0.25">
      <c r="A21" s="6" t="s">
        <v>24</v>
      </c>
      <c r="B21" s="7" t="s">
        <v>25</v>
      </c>
      <c r="C21" s="8">
        <f>C22</f>
        <v>5</v>
      </c>
      <c r="D21" s="8">
        <f>D22</f>
        <v>6</v>
      </c>
      <c r="E21" s="8">
        <f>E22</f>
        <v>7</v>
      </c>
    </row>
    <row r="22" spans="1:6" ht="43.2" customHeight="1" x14ac:dyDescent="0.25">
      <c r="A22" s="9" t="s">
        <v>26</v>
      </c>
      <c r="B22" s="10" t="s">
        <v>27</v>
      </c>
      <c r="C22" s="11">
        <v>5</v>
      </c>
      <c r="D22" s="11">
        <v>6</v>
      </c>
      <c r="E22" s="11">
        <v>7</v>
      </c>
    </row>
    <row r="23" spans="1:6" ht="13.8" x14ac:dyDescent="0.25">
      <c r="A23" s="6" t="s">
        <v>28</v>
      </c>
      <c r="B23" s="7" t="s">
        <v>29</v>
      </c>
      <c r="C23" s="8">
        <f>C24+C25</f>
        <v>10</v>
      </c>
      <c r="D23" s="8">
        <f>D24+D25</f>
        <v>10</v>
      </c>
      <c r="E23" s="8">
        <f>E24+E25</f>
        <v>10</v>
      </c>
    </row>
    <row r="24" spans="1:6" ht="45.6" customHeight="1" x14ac:dyDescent="0.25">
      <c r="A24" s="9" t="s">
        <v>30</v>
      </c>
      <c r="B24" s="10" t="s">
        <v>31</v>
      </c>
      <c r="C24" s="11">
        <v>7</v>
      </c>
      <c r="D24" s="11">
        <v>7</v>
      </c>
      <c r="E24" s="11">
        <v>7</v>
      </c>
    </row>
    <row r="25" spans="1:6" ht="45" customHeight="1" x14ac:dyDescent="0.25">
      <c r="A25" s="9" t="s">
        <v>32</v>
      </c>
      <c r="B25" s="10" t="s">
        <v>33</v>
      </c>
      <c r="C25" s="11">
        <v>3</v>
      </c>
      <c r="D25" s="11">
        <v>3</v>
      </c>
      <c r="E25" s="11">
        <v>3</v>
      </c>
    </row>
    <row r="26" spans="1:6" ht="13.8" x14ac:dyDescent="0.25">
      <c r="A26" s="6" t="s">
        <v>34</v>
      </c>
      <c r="B26" s="7" t="s">
        <v>35</v>
      </c>
      <c r="C26" s="8">
        <f t="shared" ref="C26:E27" si="2">C27</f>
        <v>0.4</v>
      </c>
      <c r="D26" s="8">
        <f t="shared" si="2"/>
        <v>1</v>
      </c>
      <c r="E26" s="8">
        <f t="shared" si="2"/>
        <v>0</v>
      </c>
    </row>
    <row r="27" spans="1:6" ht="59.4" customHeight="1" x14ac:dyDescent="0.25">
      <c r="A27" s="6" t="s">
        <v>36</v>
      </c>
      <c r="B27" s="7" t="s">
        <v>37</v>
      </c>
      <c r="C27" s="8">
        <f t="shared" si="2"/>
        <v>0.4</v>
      </c>
      <c r="D27" s="8">
        <f t="shared" si="2"/>
        <v>1</v>
      </c>
      <c r="E27" s="8">
        <f t="shared" si="2"/>
        <v>0</v>
      </c>
    </row>
    <row r="28" spans="1:6" ht="87.6" customHeight="1" x14ac:dyDescent="0.25">
      <c r="A28" s="9" t="s">
        <v>38</v>
      </c>
      <c r="B28" s="10" t="s">
        <v>39</v>
      </c>
      <c r="C28" s="11">
        <v>0.4</v>
      </c>
      <c r="D28" s="11">
        <v>1</v>
      </c>
      <c r="E28" s="11">
        <v>0</v>
      </c>
    </row>
    <row r="29" spans="1:6" ht="13.8" x14ac:dyDescent="0.25">
      <c r="A29" s="6" t="s">
        <v>40</v>
      </c>
      <c r="B29" s="7" t="s">
        <v>41</v>
      </c>
      <c r="C29" s="8">
        <f t="shared" ref="C29:E30" si="3">C30</f>
        <v>14.4</v>
      </c>
      <c r="D29" s="8">
        <f t="shared" si="3"/>
        <v>14.4</v>
      </c>
      <c r="E29" s="8">
        <f t="shared" si="3"/>
        <v>13.4</v>
      </c>
    </row>
    <row r="30" spans="1:6" ht="13.8" x14ac:dyDescent="0.25">
      <c r="A30" s="6" t="s">
        <v>42</v>
      </c>
      <c r="B30" s="7" t="s">
        <v>43</v>
      </c>
      <c r="C30" s="8">
        <f t="shared" si="3"/>
        <v>14.4</v>
      </c>
      <c r="D30" s="8">
        <f t="shared" si="3"/>
        <v>14.4</v>
      </c>
      <c r="E30" s="8">
        <f t="shared" si="3"/>
        <v>13.4</v>
      </c>
    </row>
    <row r="31" spans="1:6" ht="28.2" customHeight="1" x14ac:dyDescent="0.25">
      <c r="A31" s="9" t="s">
        <v>44</v>
      </c>
      <c r="B31" s="10" t="s">
        <v>45</v>
      </c>
      <c r="C31" s="11">
        <f>11.4+3</f>
        <v>14.4</v>
      </c>
      <c r="D31" s="11">
        <f>11.4+3</f>
        <v>14.4</v>
      </c>
      <c r="E31" s="11">
        <f>11.4+2</f>
        <v>13.4</v>
      </c>
    </row>
    <row r="32" spans="1:6" s="24" customFormat="1" ht="15.6" customHeight="1" x14ac:dyDescent="0.25">
      <c r="A32" s="27" t="s">
        <v>46</v>
      </c>
      <c r="B32" s="28" t="s">
        <v>47</v>
      </c>
      <c r="C32" s="29">
        <f>3519.201+100</f>
        <v>3619.201</v>
      </c>
      <c r="D32" s="29">
        <f>3034.842</f>
        <v>3034.8420000000001</v>
      </c>
      <c r="E32" s="29">
        <f>3133.383</f>
        <v>3133.3829999999998</v>
      </c>
      <c r="F32" s="30" t="s">
        <v>73</v>
      </c>
    </row>
    <row r="33" spans="1:9" ht="45.6" customHeight="1" x14ac:dyDescent="0.25">
      <c r="A33" s="6" t="s">
        <v>48</v>
      </c>
      <c r="B33" s="7" t="s">
        <v>49</v>
      </c>
      <c r="C33" s="8">
        <f>C34+C36+C39</f>
        <v>3619.201</v>
      </c>
      <c r="D33" s="8">
        <f t="shared" ref="D33:E33" si="4">D34+D36+D39</f>
        <v>3034.8420000000001</v>
      </c>
      <c r="E33" s="8">
        <f t="shared" si="4"/>
        <v>3133.3829999999998</v>
      </c>
    </row>
    <row r="34" spans="1:9" ht="32.4" customHeight="1" x14ac:dyDescent="0.25">
      <c r="A34" s="6" t="s">
        <v>50</v>
      </c>
      <c r="B34" s="7" t="s">
        <v>51</v>
      </c>
      <c r="C34" s="8">
        <f>C35</f>
        <v>2937.4500000000003</v>
      </c>
      <c r="D34" s="8">
        <f>D35</f>
        <v>2452.0500000000002</v>
      </c>
      <c r="E34" s="8">
        <f>E35</f>
        <v>2547.25</v>
      </c>
    </row>
    <row r="35" spans="1:9" ht="45.6" customHeight="1" x14ac:dyDescent="0.25">
      <c r="A35" s="9" t="s">
        <v>52</v>
      </c>
      <c r="B35" s="10" t="s">
        <v>53</v>
      </c>
      <c r="C35" s="11">
        <f>2155.55+775+6.9</f>
        <v>2937.4500000000003</v>
      </c>
      <c r="D35" s="11">
        <f>2112.55+333+6.5</f>
        <v>2452.0500000000002</v>
      </c>
      <c r="E35" s="11">
        <f>2407.05+134+6.2</f>
        <v>2547.25</v>
      </c>
      <c r="G35" s="11"/>
      <c r="H35" s="11"/>
      <c r="I35" s="11"/>
    </row>
    <row r="36" spans="1:9" ht="31.2" customHeight="1" x14ac:dyDescent="0.25">
      <c r="A36" s="6" t="s">
        <v>54</v>
      </c>
      <c r="B36" s="7" t="s">
        <v>55</v>
      </c>
      <c r="C36" s="8">
        <f>C37+C38</f>
        <v>171.80100000000002</v>
      </c>
      <c r="D36" s="8">
        <f>D37+D38</f>
        <v>172.84200000000001</v>
      </c>
      <c r="E36" s="8">
        <f>E37+E38</f>
        <v>176.18299999999999</v>
      </c>
    </row>
    <row r="37" spans="1:9" ht="46.8" customHeight="1" x14ac:dyDescent="0.25">
      <c r="A37" s="9" t="s">
        <v>56</v>
      </c>
      <c r="B37" s="10" t="s">
        <v>57</v>
      </c>
      <c r="C37" s="11">
        <f>17.611+1.89</f>
        <v>19.501000000000001</v>
      </c>
      <c r="D37" s="11">
        <f>18.022+1.92</f>
        <v>19.942</v>
      </c>
      <c r="E37" s="11">
        <f>18.533+1.95</f>
        <v>20.483000000000001</v>
      </c>
    </row>
    <row r="38" spans="1:9" ht="46.8" customHeight="1" x14ac:dyDescent="0.25">
      <c r="A38" s="9" t="s">
        <v>58</v>
      </c>
      <c r="B38" s="16" t="s">
        <v>59</v>
      </c>
      <c r="C38" s="11">
        <v>152.30000000000001</v>
      </c>
      <c r="D38" s="11">
        <v>152.9</v>
      </c>
      <c r="E38" s="11">
        <v>155.69999999999999</v>
      </c>
    </row>
    <row r="39" spans="1:9" ht="18" customHeight="1" x14ac:dyDescent="0.25">
      <c r="A39" s="17" t="s">
        <v>64</v>
      </c>
      <c r="B39" s="7" t="s">
        <v>65</v>
      </c>
      <c r="C39" s="18">
        <f t="shared" ref="C39:E40" si="5">C40</f>
        <v>509.95</v>
      </c>
      <c r="D39" s="8">
        <f t="shared" si="5"/>
        <v>409.95</v>
      </c>
      <c r="E39" s="8">
        <f t="shared" si="5"/>
        <v>409.95</v>
      </c>
    </row>
    <row r="40" spans="1:9" ht="31.8" customHeight="1" x14ac:dyDescent="0.25">
      <c r="A40" s="17" t="s">
        <v>66</v>
      </c>
      <c r="B40" s="7" t="s">
        <v>67</v>
      </c>
      <c r="C40" s="18">
        <f t="shared" si="5"/>
        <v>509.95</v>
      </c>
      <c r="D40" s="8">
        <f t="shared" si="5"/>
        <v>409.95</v>
      </c>
      <c r="E40" s="8">
        <f t="shared" si="5"/>
        <v>409.95</v>
      </c>
    </row>
    <row r="41" spans="1:9" s="24" customFormat="1" ht="33.6" customHeight="1" x14ac:dyDescent="0.25">
      <c r="A41" s="21" t="s">
        <v>62</v>
      </c>
      <c r="B41" s="22" t="s">
        <v>63</v>
      </c>
      <c r="C41" s="23">
        <f>409.95+100</f>
        <v>509.95</v>
      </c>
      <c r="D41" s="31">
        <v>409.95</v>
      </c>
      <c r="E41" s="31">
        <v>409.95</v>
      </c>
      <c r="F41" s="26" t="s">
        <v>72</v>
      </c>
    </row>
    <row r="42" spans="1:9" ht="13.8" x14ac:dyDescent="0.25">
      <c r="A42" s="34" t="s">
        <v>68</v>
      </c>
      <c r="B42" s="35"/>
      <c r="C42" s="29">
        <f>C16+C32</f>
        <v>3681.0010000000002</v>
      </c>
      <c r="D42" s="8">
        <f t="shared" ref="D42:E42" si="6">D16+D32</f>
        <v>3098.8420000000001</v>
      </c>
      <c r="E42" s="8">
        <f t="shared" si="6"/>
        <v>3196.9829999999997</v>
      </c>
    </row>
    <row r="45" spans="1:9" ht="13.8" x14ac:dyDescent="0.25">
      <c r="C45" s="5"/>
      <c r="D45" s="5"/>
      <c r="E45" s="5"/>
    </row>
  </sheetData>
  <mergeCells count="15">
    <mergeCell ref="A42:B42"/>
    <mergeCell ref="B7:E7"/>
    <mergeCell ref="B11:E11"/>
    <mergeCell ref="A12:E12"/>
    <mergeCell ref="A13:A14"/>
    <mergeCell ref="B13:B14"/>
    <mergeCell ref="C13:E13"/>
    <mergeCell ref="B8:E8"/>
    <mergeCell ref="B9:E9"/>
    <mergeCell ref="B10:E10"/>
    <mergeCell ref="B1:E1"/>
    <mergeCell ref="B2:E2"/>
    <mergeCell ref="B4:E4"/>
    <mergeCell ref="B5:E5"/>
    <mergeCell ref="B3:E3"/>
  </mergeCells>
  <pageMargins left="0.39370078740157483" right="0.39370078740157483" top="0.39370078740157483" bottom="0.59055118110236227" header="0.31496062992125984" footer="0.31496062992125984"/>
  <pageSetup paperSize="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</vt:lpstr>
      <vt:lpstr>'2020-2022'!Область_печати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2020-06-19T09:01:16Z</dcterms:modified>
</cp:coreProperties>
</file>