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35" yWindow="825" windowWidth="15480" windowHeight="6855"/>
  </bookViews>
  <sheets>
    <sheet name="1-й год" sheetId="1" r:id="rId1"/>
  </sheets>
  <definedNames>
    <definedName name="_xlnm.Print_Titles" localSheetId="0">'1-й год'!$8:$8</definedName>
    <definedName name="_xlnm.Print_Area" localSheetId="0">'1-й год'!$A$1:$D$51</definedName>
  </definedNames>
  <calcPr calcId="125725"/>
</workbook>
</file>

<file path=xl/calcChain.xml><?xml version="1.0" encoding="utf-8"?>
<calcChain xmlns="http://schemas.openxmlformats.org/spreadsheetml/2006/main">
  <c r="D45" i="1"/>
  <c r="D42" l="1"/>
  <c r="D46"/>
  <c r="D32" l="1"/>
  <c r="D25" l="1"/>
  <c r="D44" l="1"/>
  <c r="D31"/>
  <c r="D39" l="1"/>
  <c r="D41"/>
  <c r="D40"/>
  <c r="D27" l="1"/>
  <c r="D24"/>
  <c r="D23" s="1"/>
  <c r="D26"/>
  <c r="D48" l="1"/>
  <c r="D35"/>
  <c r="D33"/>
  <c r="D28" s="1"/>
  <c r="D29"/>
  <c r="D21"/>
  <c r="D19"/>
  <c r="D17"/>
  <c r="D13"/>
  <c r="D12" s="1"/>
  <c r="D11" s="1"/>
  <c r="D16" l="1"/>
  <c r="D15" s="1"/>
  <c r="D10"/>
  <c r="D9" s="1"/>
</calcChain>
</file>

<file path=xl/sharedStrings.xml><?xml version="1.0" encoding="utf-8"?>
<sst xmlns="http://schemas.openxmlformats.org/spreadsheetml/2006/main" count="120" uniqueCount="85">
  <si>
    <t xml:space="preserve"> (тыс.рублей)</t>
  </si>
  <si>
    <t>Сумма</t>
  </si>
  <si>
    <t>Целевая статья</t>
  </si>
  <si>
    <t>Вид расходов</t>
  </si>
  <si>
    <t>Наименование</t>
  </si>
  <si>
    <t>Всего</t>
  </si>
  <si>
    <t>Муниципальная программа "Пожарная безопасность в населенных пунктах на территории сельского поселения "Туръя"</t>
  </si>
  <si>
    <t>39 0 00 00000</t>
  </si>
  <si>
    <t>Подпрограмма "Безопасность населения в административных зданиях"</t>
  </si>
  <si>
    <t>39 2 00 00000</t>
  </si>
  <si>
    <t>Техническое обслуживание пожарной сигнализации</t>
  </si>
  <si>
    <t>39 2 2А 00000</t>
  </si>
  <si>
    <t>Техническое обслуживание пожарной сигнализации (Закупка товаров, работ и услуг для обеспечения государственных (муниципальных) нужд)</t>
  </si>
  <si>
    <t>200</t>
  </si>
  <si>
    <t>Муниципальная программа "Развитие жилищно-коммунального хозяйства и благоустройства сельского поселения "Туръя"</t>
  </si>
  <si>
    <t>40 0 00 00000</t>
  </si>
  <si>
    <t>Подпрограмма "Создание условий для комфортабельного проживания населения, в том числе для поддержания и улучшения санитарного и эстетического состояния территории"</t>
  </si>
  <si>
    <t>40 1 00 00000</t>
  </si>
  <si>
    <t>Расходы на содержание уличного освещение</t>
  </si>
  <si>
    <t>40 1 1А 00000</t>
  </si>
  <si>
    <t>Расходы на содержание уличного освещение (Закупка товаров, работ и услуг для обеспечения государственных (муниципальных) нужд)</t>
  </si>
  <si>
    <t>Благоустройство территории</t>
  </si>
  <si>
    <t>40 1 1Б 00000</t>
  </si>
  <si>
    <t>Благоустройство территории (Закупка товаров, работ и услуг для обеспечения государственных (муниципальных) нужд)</t>
  </si>
  <si>
    <t>Содержание улично-дорожной сети</t>
  </si>
  <si>
    <t>40 1 1В 00000</t>
  </si>
  <si>
    <t>Содержание улично-дорожной сети (Закупка товаров, работ и услуг для обеспечения государственных (муниципальных) нужд)</t>
  </si>
  <si>
    <t>Непрограммные мероприятия</t>
  </si>
  <si>
    <t>99 0 00 00000</t>
  </si>
  <si>
    <t>Непрограммные расходы</t>
  </si>
  <si>
    <t>99 9 00 00000</t>
  </si>
  <si>
    <t>Расходы по высшему должностному лицу органа местного самоуправления</t>
  </si>
  <si>
    <t>99 9 00 00100</t>
  </si>
  <si>
    <t>Расходы по высшему должностному лицу органа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</si>
  <si>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</si>
  <si>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Содержание парома</t>
  </si>
  <si>
    <t>99 9 00 04080</t>
  </si>
  <si>
    <t>Содержание парома (Иные бюджетные ассигнования)</t>
  </si>
  <si>
    <t>800</t>
  </si>
  <si>
    <t>Субвенции на осуществление первичного воинского учета на территориях, где отсутствуют военные комиссариаты</t>
  </si>
  <si>
    <t>99 9 00 51180</t>
  </si>
  <si>
    <t>Субвенции на 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</si>
  <si>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полномочий по формированию, исполнению и контролю за исполнением бюджета поселений</t>
  </si>
  <si>
    <t>99 9 00 64502</t>
  </si>
  <si>
    <t>Осуществление полномочий по формированию, исполнению и контролю за исполнением бюджета поселений (Межбюджетные трансферты)</t>
  </si>
  <si>
    <t>500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</si>
  <si>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</si>
  <si>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99 9 00 73150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</si>
  <si>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</si>
  <si>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</si>
  <si>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</si>
  <si>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</si>
  <si>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</si>
  <si>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(Закупка товаров, работ и услуг для обеспечения государственных (муниципальных) нужд)</t>
  </si>
  <si>
    <t>Резервный фонд по предупреждению и ликвидации чрезвычайных ситуаций и последствий стихийных бедствий</t>
  </si>
  <si>
    <t>99 9 00 92710</t>
  </si>
  <si>
    <t>Резервный фонд по предупреждению и ликвидации чрезвычайных ситуаций и последствий стихийных бедствий (Иные бюджетные ассигнования)</t>
  </si>
  <si>
    <t>Выполнение других обязательств государства</t>
  </si>
  <si>
    <t>99 9 00 92920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</si>
  <si>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</si>
  <si>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Выполнение других обязательств государства (Социальное обеспечение и иные выплаты населению)</t>
  </si>
  <si>
    <t>300</t>
  </si>
  <si>
    <t>Выполнение других обязательств государства (Иные бюджетные ассигнования)</t>
  </si>
  <si>
    <t>КЦСР</t>
  </si>
  <si>
    <t>КВР</t>
  </si>
  <si>
    <t>Распределение бюджетных ассигнований по целевым статьям (муниципальным программам сельского поселения "Туръя" и непрограммным направлениям деятельности), группам видов расходов классификации расходов бюджета сельского поселения "Туръя" на 2019 год</t>
  </si>
  <si>
    <t>Муниципальная программа</t>
  </si>
  <si>
    <t>Подпрограмма "Содержание дорожно-транспортной сети"</t>
  </si>
  <si>
    <t>Организация транспортного обслуживания населения между поселениями</t>
  </si>
  <si>
    <t>Организация транспортного обслуживания населения между поселениями (Закупка товаров, работ и услуг для обеспечения государственных (муниципальных) нужд)</t>
  </si>
  <si>
    <t>40 2 00 00000</t>
  </si>
  <si>
    <t>40 2 2А 00000</t>
  </si>
  <si>
    <t>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</t>
  </si>
  <si>
    <t>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 (Закупка товаров, работ и услуг для обеспечения государственных (муниципальных) нужд)</t>
  </si>
  <si>
    <t>99 9 00 64514</t>
  </si>
  <si>
    <t>40 2 2А 64514</t>
  </si>
  <si>
    <t>(-2,925)надо на 9990082040 (трактор адинистрации)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</si>
  <si>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(Иные бюджетные ассигнования)</t>
  </si>
  <si>
    <t>(+2,925) трансп.налог на трактор (в адинистрации)</t>
  </si>
  <si>
    <t>(-600тр) корректир.КЦСР</t>
  </si>
  <si>
    <t>(+400тр) по реш.МР от 26.03.2019 № 322; (+600тр) корректир.КЦСР</t>
  </si>
  <si>
    <t>(-2,925) с трансп.услуг на трансп.налог (трактор адинистрации)</t>
  </si>
  <si>
    <t>(+0,89 руб.) дополнит.сумма субвенции на протокола</t>
  </si>
  <si>
    <r>
      <t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</t>
    </r>
    <r>
      <rPr>
        <b/>
        <sz val="8"/>
        <color indexed="8"/>
        <rFont val="Calibri"/>
        <family val="2"/>
        <charset val="204"/>
        <scheme val="minor"/>
      </rPr>
      <t xml:space="preserve"> </t>
    </r>
    <r>
      <rPr>
        <sz val="8"/>
        <color indexed="8"/>
        <rFont val="Calibri"/>
        <family val="2"/>
        <charset val="204"/>
        <scheme val="minor"/>
      </rPr>
      <t>Совета</t>
    </r>
    <r>
      <rPr>
        <sz val="8"/>
        <color rgb="FFFF0000"/>
        <rFont val="Calibri"/>
        <family val="2"/>
        <charset val="204"/>
        <scheme val="minor"/>
      </rPr>
      <t xml:space="preserve"> от 25.12.2018 № 1-12/2 сельского поселения "Туръя"         </t>
    </r>
    <r>
      <rPr>
        <sz val="8"/>
        <color indexed="8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 бюджете сельского поселения "Туръя" на 2019 год и плановый период 2020-2021 годов"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</si>
  <si>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sz val="10"/>
        <color indexed="8"/>
        <rFont val="Calibri"/>
        <family val="2"/>
        <charset val="204"/>
        <scheme val="minor"/>
      </rPr>
      <t xml:space="preserve">Приложение № 2      </t>
    </r>
    <r>
      <rPr>
        <sz val="12"/>
        <color indexed="8"/>
        <rFont val="Calibri"/>
        <family val="2"/>
        <charset val="204"/>
        <scheme val="minor"/>
      </rPr>
      <t xml:space="preserve">          </t>
    </r>
    <r>
      <rPr>
        <sz val="9"/>
        <color indexed="8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</t>
    </r>
    <r>
      <rPr>
        <b/>
        <sz val="9"/>
        <color indexed="8"/>
        <rFont val="Calibri"/>
        <family val="2"/>
        <charset val="204"/>
        <scheme val="minor"/>
      </rPr>
      <t xml:space="preserve"> </t>
    </r>
    <r>
      <rPr>
        <sz val="9"/>
        <color indexed="8"/>
        <rFont val="Calibri"/>
        <family val="2"/>
        <charset val="204"/>
        <scheme val="minor"/>
      </rPr>
      <t>Совета сельского поселения "Туръя"</t>
    </r>
    <r>
      <rPr>
        <sz val="9"/>
        <color rgb="FFFF0000"/>
        <rFont val="Calibri"/>
        <family val="2"/>
        <charset val="204"/>
        <scheme val="minor"/>
      </rPr>
      <t xml:space="preserve"> от 29.03.2019 № 1-13/1          </t>
    </r>
    <r>
      <rPr>
        <sz val="9"/>
        <color indexed="8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 внесении изменений в решение Совета сельского поселения "Туръя"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25 декабря 2018г. №1-12/2 "О бюджете сельского поселения "Туръя"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2019 год и плановый период 2020-2021 годов" </t>
    </r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</si>
</sst>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00"/>
  </numFmts>
  <fonts count="24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3"/>
      <color indexed="8"/>
      <name val="Times New Roman CYR"/>
    </font>
    <font>
      <sz val="13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sz val="12"/>
      <color indexed="0"/>
      <name val="Times New Roman"/>
      <family val="1"/>
      <charset val="204"/>
    </font>
    <font>
      <sz val="9"/>
      <color indexed="8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7"/>
      <color rgb="FFFF0000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b/>
      <sz val="8"/>
      <color indexed="8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justify" vertical="center" wrapText="1"/>
    </xf>
    <xf numFmtId="165" fontId="2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justify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justify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right" vertical="center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justify" vertical="center" wrapText="1"/>
    </xf>
    <xf numFmtId="0" fontId="10" fillId="0" borderId="0" xfId="0" applyFont="1"/>
    <xf numFmtId="0" fontId="0" fillId="0" borderId="0" xfId="0" applyAlignment="1"/>
    <xf numFmtId="0" fontId="11" fillId="0" borderId="0" xfId="0" applyFont="1"/>
    <xf numFmtId="0" fontId="11" fillId="0" borderId="0" xfId="0" applyFont="1" applyAlignment="1">
      <alignment vertical="center"/>
    </xf>
    <xf numFmtId="49" fontId="12" fillId="2" borderId="2" xfId="0" applyNumberFormat="1" applyFont="1" applyFill="1" applyBorder="1" applyAlignment="1">
      <alignment horizontal="justify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right" vertical="center"/>
    </xf>
    <xf numFmtId="49" fontId="14" fillId="2" borderId="2" xfId="0" applyNumberFormat="1" applyFont="1" applyFill="1" applyBorder="1" applyAlignment="1">
      <alignment horizontal="justify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165" fontId="14" fillId="2" borderId="2" xfId="0" applyNumberFormat="1" applyFont="1" applyFill="1" applyBorder="1" applyAlignment="1">
      <alignment horizontal="right" vertical="center"/>
    </xf>
    <xf numFmtId="0" fontId="15" fillId="0" borderId="0" xfId="0" applyFont="1"/>
    <xf numFmtId="0" fontId="15" fillId="0" borderId="0" xfId="0" applyFont="1" applyAlignment="1">
      <alignment vertical="center"/>
    </xf>
    <xf numFmtId="164" fontId="14" fillId="2" borderId="2" xfId="0" applyNumberFormat="1" applyFont="1" applyFill="1" applyBorder="1" applyAlignment="1">
      <alignment horizontal="justify" vertical="center" wrapText="1"/>
    </xf>
    <xf numFmtId="0" fontId="0" fillId="0" borderId="0" xfId="0" applyAlignment="1">
      <alignment horizontal="right" wrapText="1"/>
    </xf>
    <xf numFmtId="0" fontId="20" fillId="0" borderId="1" xfId="0" applyFont="1" applyBorder="1" applyAlignment="1">
      <alignment horizontal="right" wrapText="1"/>
    </xf>
    <xf numFmtId="0" fontId="20" fillId="0" borderId="0" xfId="0" applyFont="1" applyAlignment="1">
      <alignment horizontal="right" wrapText="1"/>
    </xf>
    <xf numFmtId="49" fontId="2" fillId="3" borderId="2" xfId="0" applyNumberFormat="1" applyFont="1" applyFill="1" applyBorder="1" applyAlignment="1">
      <alignment horizontal="justify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right"/>
    </xf>
    <xf numFmtId="49" fontId="8" fillId="0" borderId="2" xfId="0" applyNumberFormat="1" applyFont="1" applyFill="1" applyBorder="1" applyAlignment="1">
      <alignment horizontal="justify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right" vertical="center"/>
    </xf>
    <xf numFmtId="49" fontId="8" fillId="3" borderId="2" xfId="0" applyNumberFormat="1" applyFont="1" applyFill="1" applyBorder="1" applyAlignment="1">
      <alignment horizontal="justify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165" fontId="8" fillId="3" borderId="2" xfId="0" applyNumberFormat="1" applyFont="1" applyFill="1" applyBorder="1" applyAlignment="1">
      <alignment horizontal="right" vertical="center"/>
    </xf>
    <xf numFmtId="0" fontId="23" fillId="2" borderId="1" xfId="0" applyNumberFormat="1" applyFont="1" applyFill="1" applyBorder="1" applyAlignment="1">
      <alignment horizontal="right" wrapText="1"/>
    </xf>
    <xf numFmtId="0" fontId="13" fillId="0" borderId="1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164" fontId="5" fillId="2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right" wrapText="1"/>
    </xf>
    <xf numFmtId="0" fontId="20" fillId="0" borderId="0" xfId="0" applyFont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2"/>
  <sheetViews>
    <sheetView showGridLines="0" tabSelected="1" zoomScaleNormal="100" workbookViewId="0">
      <selection activeCell="E4" sqref="E4"/>
    </sheetView>
  </sheetViews>
  <sheetFormatPr defaultRowHeight="10.15" customHeight="1"/>
  <cols>
    <col min="1" max="1" width="85" customWidth="1"/>
    <col min="2" max="2" width="15.28515625" customWidth="1"/>
    <col min="3" max="3" width="5.7109375" customWidth="1"/>
    <col min="4" max="4" width="11.5703125" customWidth="1"/>
    <col min="5" max="5" width="15.140625" customWidth="1"/>
  </cols>
  <sheetData>
    <row r="1" spans="1:4" ht="61.15" customHeight="1">
      <c r="A1" s="43" t="s">
        <v>84</v>
      </c>
      <c r="B1" s="44"/>
      <c r="C1" s="44"/>
      <c r="D1" s="44"/>
    </row>
    <row r="2" spans="1:4" ht="44.45" customHeight="1">
      <c r="A2" s="47" t="s">
        <v>83</v>
      </c>
      <c r="B2" s="48"/>
      <c r="C2" s="44"/>
      <c r="D2" s="44"/>
    </row>
    <row r="3" spans="1:4" ht="7.15" customHeight="1">
      <c r="A3" s="31"/>
      <c r="B3" s="32"/>
      <c r="C3" s="30"/>
      <c r="D3" s="30"/>
    </row>
    <row r="4" spans="1:4" s="18" customFormat="1" ht="58.9" customHeight="1">
      <c r="A4" s="45" t="s">
        <v>65</v>
      </c>
      <c r="B4" s="46"/>
      <c r="C4" s="46"/>
      <c r="D4" s="46"/>
    </row>
    <row r="5" spans="1:4" s="17" customFormat="1" ht="22.9" customHeight="1">
      <c r="A5" s="8"/>
      <c r="B5" s="8"/>
      <c r="C5" s="8"/>
      <c r="D5" s="42" t="s">
        <v>0</v>
      </c>
    </row>
    <row r="6" spans="1:4" ht="15.6" customHeight="1">
      <c r="A6" s="50" t="s">
        <v>4</v>
      </c>
      <c r="B6" s="49" t="s">
        <v>63</v>
      </c>
      <c r="C6" s="49" t="s">
        <v>64</v>
      </c>
      <c r="D6" s="50" t="s">
        <v>1</v>
      </c>
    </row>
    <row r="7" spans="1:4" ht="5.45" customHeight="1">
      <c r="A7" s="50"/>
      <c r="B7" s="50" t="s">
        <v>2</v>
      </c>
      <c r="C7" s="50" t="s">
        <v>3</v>
      </c>
      <c r="D7" s="50"/>
    </row>
    <row r="8" spans="1:4" ht="15" hidden="1">
      <c r="A8" s="1"/>
      <c r="B8" s="1"/>
      <c r="C8" s="1"/>
      <c r="D8" s="1"/>
    </row>
    <row r="9" spans="1:4" ht="16.7" customHeight="1">
      <c r="A9" s="3" t="s">
        <v>5</v>
      </c>
      <c r="B9" s="2"/>
      <c r="C9" s="2"/>
      <c r="D9" s="4">
        <f>D10+D27</f>
        <v>4035.1728899999998</v>
      </c>
    </row>
    <row r="10" spans="1:4" ht="16.7" customHeight="1">
      <c r="A10" s="33" t="s">
        <v>66</v>
      </c>
      <c r="B10" s="34"/>
      <c r="C10" s="34"/>
      <c r="D10" s="35">
        <f>D11+D15</f>
        <v>1477.6</v>
      </c>
    </row>
    <row r="11" spans="1:4" ht="30" customHeight="1">
      <c r="A11" s="36" t="s">
        <v>6</v>
      </c>
      <c r="B11" s="37" t="s">
        <v>7</v>
      </c>
      <c r="C11" s="37"/>
      <c r="D11" s="38">
        <f>D12</f>
        <v>18.600000000000001</v>
      </c>
    </row>
    <row r="12" spans="1:4" ht="17.45" customHeight="1">
      <c r="A12" s="13" t="s">
        <v>8</v>
      </c>
      <c r="B12" s="14" t="s">
        <v>9</v>
      </c>
      <c r="C12" s="14"/>
      <c r="D12" s="15">
        <f>D13</f>
        <v>18.600000000000001</v>
      </c>
    </row>
    <row r="13" spans="1:4" ht="15.75">
      <c r="A13" s="9" t="s">
        <v>10</v>
      </c>
      <c r="B13" s="10" t="s">
        <v>11</v>
      </c>
      <c r="C13" s="10"/>
      <c r="D13" s="11">
        <f>D14</f>
        <v>18.600000000000001</v>
      </c>
    </row>
    <row r="14" spans="1:4" ht="31.5">
      <c r="A14" s="5" t="s">
        <v>12</v>
      </c>
      <c r="B14" s="6" t="s">
        <v>11</v>
      </c>
      <c r="C14" s="6" t="s">
        <v>13</v>
      </c>
      <c r="D14" s="12">
        <v>18.600000000000001</v>
      </c>
    </row>
    <row r="15" spans="1:4" ht="31.5">
      <c r="A15" s="9" t="s">
        <v>14</v>
      </c>
      <c r="B15" s="10" t="s">
        <v>15</v>
      </c>
      <c r="C15" s="10"/>
      <c r="D15" s="11">
        <f>D16+D23</f>
        <v>1459</v>
      </c>
    </row>
    <row r="16" spans="1:4" ht="47.25">
      <c r="A16" s="13" t="s">
        <v>16</v>
      </c>
      <c r="B16" s="14" t="s">
        <v>17</v>
      </c>
      <c r="C16" s="14"/>
      <c r="D16" s="15">
        <f>D17+D19+D21</f>
        <v>459</v>
      </c>
    </row>
    <row r="17" spans="1:5" ht="15.75">
      <c r="A17" s="9" t="s">
        <v>18</v>
      </c>
      <c r="B17" s="10" t="s">
        <v>19</v>
      </c>
      <c r="C17" s="10"/>
      <c r="D17" s="11">
        <f>D18</f>
        <v>219</v>
      </c>
    </row>
    <row r="18" spans="1:5" ht="31.5">
      <c r="A18" s="5" t="s">
        <v>20</v>
      </c>
      <c r="B18" s="6" t="s">
        <v>19</v>
      </c>
      <c r="C18" s="6" t="s">
        <v>13</v>
      </c>
      <c r="D18" s="12">
        <v>219</v>
      </c>
    </row>
    <row r="19" spans="1:5" ht="15.75">
      <c r="A19" s="9" t="s">
        <v>21</v>
      </c>
      <c r="B19" s="10" t="s">
        <v>22</v>
      </c>
      <c r="C19" s="10"/>
      <c r="D19" s="11">
        <f>D20</f>
        <v>40</v>
      </c>
    </row>
    <row r="20" spans="1:5" ht="31.5">
      <c r="A20" s="5" t="s">
        <v>23</v>
      </c>
      <c r="B20" s="6" t="s">
        <v>22</v>
      </c>
      <c r="C20" s="6" t="s">
        <v>13</v>
      </c>
      <c r="D20" s="12">
        <v>40</v>
      </c>
    </row>
    <row r="21" spans="1:5" ht="15.75">
      <c r="A21" s="9" t="s">
        <v>24</v>
      </c>
      <c r="B21" s="10" t="s">
        <v>25</v>
      </c>
      <c r="C21" s="10"/>
      <c r="D21" s="11">
        <f>D22</f>
        <v>200</v>
      </c>
    </row>
    <row r="22" spans="1:5" ht="31.5">
      <c r="A22" s="5" t="s">
        <v>26</v>
      </c>
      <c r="B22" s="6" t="s">
        <v>25</v>
      </c>
      <c r="C22" s="6" t="s">
        <v>13</v>
      </c>
      <c r="D22" s="12">
        <v>200</v>
      </c>
    </row>
    <row r="23" spans="1:5" ht="15.75">
      <c r="A23" s="13" t="s">
        <v>67</v>
      </c>
      <c r="B23" s="14" t="s">
        <v>70</v>
      </c>
      <c r="C23" s="14"/>
      <c r="D23" s="15">
        <f>D24</f>
        <v>1000</v>
      </c>
      <c r="E23" s="19"/>
    </row>
    <row r="24" spans="1:5" ht="15.75">
      <c r="A24" s="9" t="s">
        <v>68</v>
      </c>
      <c r="B24" s="10" t="s">
        <v>75</v>
      </c>
      <c r="C24" s="10"/>
      <c r="D24" s="11">
        <f>D26</f>
        <v>1000</v>
      </c>
      <c r="E24" s="19"/>
    </row>
    <row r="25" spans="1:5" ht="47.25">
      <c r="A25" s="24" t="s">
        <v>69</v>
      </c>
      <c r="B25" s="25" t="s">
        <v>71</v>
      </c>
      <c r="C25" s="25" t="s">
        <v>13</v>
      </c>
      <c r="D25" s="26">
        <f>400+600-1000</f>
        <v>0</v>
      </c>
      <c r="E25" s="20" t="s">
        <v>79</v>
      </c>
    </row>
    <row r="26" spans="1:5" ht="47.25">
      <c r="A26" s="24" t="s">
        <v>69</v>
      </c>
      <c r="B26" s="25" t="s">
        <v>75</v>
      </c>
      <c r="C26" s="25" t="s">
        <v>13</v>
      </c>
      <c r="D26" s="26">
        <f>400+600</f>
        <v>1000</v>
      </c>
      <c r="E26" s="20" t="s">
        <v>80</v>
      </c>
    </row>
    <row r="27" spans="1:5" ht="15.75">
      <c r="A27" s="39" t="s">
        <v>27</v>
      </c>
      <c r="B27" s="40" t="s">
        <v>28</v>
      </c>
      <c r="C27" s="40"/>
      <c r="D27" s="41">
        <f>2557.356+0.216+0.00089</f>
        <v>2557.5728899999999</v>
      </c>
    </row>
    <row r="28" spans="1:5" ht="15.75">
      <c r="A28" s="9" t="s">
        <v>29</v>
      </c>
      <c r="B28" s="10" t="s">
        <v>30</v>
      </c>
      <c r="C28" s="10"/>
      <c r="D28" s="11">
        <f>D29+D31+D33+D35+D39+D42+D46+D48+D37</f>
        <v>2557.5725599999996</v>
      </c>
    </row>
    <row r="29" spans="1:5" ht="15" customHeight="1">
      <c r="A29" s="9" t="s">
        <v>31</v>
      </c>
      <c r="B29" s="10" t="s">
        <v>32</v>
      </c>
      <c r="C29" s="10"/>
      <c r="D29" s="11">
        <f>D30</f>
        <v>658.06200000000001</v>
      </c>
    </row>
    <row r="30" spans="1:5" ht="63">
      <c r="A30" s="7" t="s">
        <v>33</v>
      </c>
      <c r="B30" s="6" t="s">
        <v>32</v>
      </c>
      <c r="C30" s="6" t="s">
        <v>34</v>
      </c>
      <c r="D30" s="12">
        <v>658.06200000000001</v>
      </c>
    </row>
    <row r="31" spans="1:5" ht="15.75">
      <c r="A31" s="9" t="s">
        <v>35</v>
      </c>
      <c r="B31" s="10" t="s">
        <v>36</v>
      </c>
      <c r="C31" s="10"/>
      <c r="D31" s="11">
        <f>D32</f>
        <v>3</v>
      </c>
    </row>
    <row r="32" spans="1:5" ht="15.75">
      <c r="A32" s="24" t="s">
        <v>37</v>
      </c>
      <c r="B32" s="25" t="s">
        <v>36</v>
      </c>
      <c r="C32" s="25" t="s">
        <v>38</v>
      </c>
      <c r="D32" s="26">
        <f>2.925+3-2.925</f>
        <v>3</v>
      </c>
      <c r="E32" s="27" t="s">
        <v>76</v>
      </c>
    </row>
    <row r="33" spans="1:7" ht="30.6" customHeight="1">
      <c r="A33" s="9" t="s">
        <v>39</v>
      </c>
      <c r="B33" s="10" t="s">
        <v>40</v>
      </c>
      <c r="C33" s="10"/>
      <c r="D33" s="11">
        <f>D34</f>
        <v>46.459000000000003</v>
      </c>
    </row>
    <row r="34" spans="1:7" ht="79.900000000000006" customHeight="1">
      <c r="A34" s="7" t="s">
        <v>41</v>
      </c>
      <c r="B34" s="6" t="s">
        <v>40</v>
      </c>
      <c r="C34" s="6" t="s">
        <v>34</v>
      </c>
      <c r="D34" s="12">
        <v>46.459000000000003</v>
      </c>
    </row>
    <row r="35" spans="1:7" ht="31.5">
      <c r="A35" s="9" t="s">
        <v>42</v>
      </c>
      <c r="B35" s="10" t="s">
        <v>43</v>
      </c>
      <c r="C35" s="10"/>
      <c r="D35" s="11">
        <f>D36</f>
        <v>0.432</v>
      </c>
    </row>
    <row r="36" spans="1:7" ht="31.5">
      <c r="A36" s="5" t="s">
        <v>44</v>
      </c>
      <c r="B36" s="6" t="s">
        <v>43</v>
      </c>
      <c r="C36" s="6" t="s">
        <v>45</v>
      </c>
      <c r="D36" s="12">
        <v>0.432</v>
      </c>
    </row>
    <row r="37" spans="1:7" ht="47.25">
      <c r="A37" s="9" t="s">
        <v>72</v>
      </c>
      <c r="B37" s="10" t="s">
        <v>74</v>
      </c>
      <c r="C37" s="6"/>
      <c r="D37" s="11">
        <v>0.216</v>
      </c>
      <c r="E37" s="20"/>
    </row>
    <row r="38" spans="1:7" ht="63">
      <c r="A38" s="21" t="s">
        <v>73</v>
      </c>
      <c r="B38" s="22" t="s">
        <v>74</v>
      </c>
      <c r="C38" s="22" t="s">
        <v>13</v>
      </c>
      <c r="D38" s="23">
        <v>0.216</v>
      </c>
      <c r="E38" s="20"/>
    </row>
    <row r="39" spans="1:7" ht="81.599999999999994" customHeight="1">
      <c r="A39" s="16" t="s">
        <v>46</v>
      </c>
      <c r="B39" s="10" t="s">
        <v>47</v>
      </c>
      <c r="C39" s="10"/>
      <c r="D39" s="11">
        <f>D40+D41</f>
        <v>17.72756</v>
      </c>
    </row>
    <row r="40" spans="1:7" ht="124.15" customHeight="1">
      <c r="A40" s="7" t="s">
        <v>48</v>
      </c>
      <c r="B40" s="6" t="s">
        <v>47</v>
      </c>
      <c r="C40" s="6" t="s">
        <v>34</v>
      </c>
      <c r="D40" s="12">
        <f>14.92667</f>
        <v>14.92667</v>
      </c>
    </row>
    <row r="41" spans="1:7" ht="94.9" customHeight="1">
      <c r="A41" s="29" t="s">
        <v>49</v>
      </c>
      <c r="B41" s="25" t="s">
        <v>47</v>
      </c>
      <c r="C41" s="25" t="s">
        <v>13</v>
      </c>
      <c r="D41" s="26">
        <f>2.8+0.00089</f>
        <v>2.8008899999999999</v>
      </c>
      <c r="E41" s="20" t="s">
        <v>82</v>
      </c>
    </row>
    <row r="42" spans="1:7" ht="63">
      <c r="A42" s="9" t="s">
        <v>50</v>
      </c>
      <c r="B42" s="10" t="s">
        <v>51</v>
      </c>
      <c r="C42" s="10"/>
      <c r="D42" s="11">
        <f>D43+D44+D45</f>
        <v>1492.2769999999998</v>
      </c>
    </row>
    <row r="43" spans="1:7" ht="110.25">
      <c r="A43" s="7" t="s">
        <v>52</v>
      </c>
      <c r="B43" s="6" t="s">
        <v>51</v>
      </c>
      <c r="C43" s="6" t="s">
        <v>34</v>
      </c>
      <c r="D43" s="12">
        <v>1128.413</v>
      </c>
    </row>
    <row r="44" spans="1:7" ht="79.150000000000006" customHeight="1">
      <c r="A44" s="29" t="s">
        <v>53</v>
      </c>
      <c r="B44" s="25" t="s">
        <v>51</v>
      </c>
      <c r="C44" s="25" t="s">
        <v>13</v>
      </c>
      <c r="D44" s="26">
        <f>363.864-2.925</f>
        <v>360.93899999999996</v>
      </c>
      <c r="E44" s="28" t="s">
        <v>81</v>
      </c>
      <c r="G44" s="27"/>
    </row>
    <row r="45" spans="1:7" ht="62.45" customHeight="1">
      <c r="A45" s="29" t="s">
        <v>77</v>
      </c>
      <c r="B45" s="25" t="s">
        <v>51</v>
      </c>
      <c r="C45" s="25" t="s">
        <v>38</v>
      </c>
      <c r="D45" s="26">
        <f>2.925</f>
        <v>2.9249999999999998</v>
      </c>
      <c r="E45" s="28" t="s">
        <v>78</v>
      </c>
      <c r="G45" s="27"/>
    </row>
    <row r="46" spans="1:7" ht="30" customHeight="1">
      <c r="A46" s="9" t="s">
        <v>54</v>
      </c>
      <c r="B46" s="10" t="s">
        <v>55</v>
      </c>
      <c r="C46" s="10"/>
      <c r="D46" s="11">
        <f>D47</f>
        <v>1.5</v>
      </c>
    </row>
    <row r="47" spans="1:7" ht="30.6" customHeight="1">
      <c r="A47" s="5" t="s">
        <v>56</v>
      </c>
      <c r="B47" s="6" t="s">
        <v>55</v>
      </c>
      <c r="C47" s="6" t="s">
        <v>38</v>
      </c>
      <c r="D47" s="12">
        <v>1.5</v>
      </c>
    </row>
    <row r="48" spans="1:7" ht="15.6" customHeight="1">
      <c r="A48" s="9" t="s">
        <v>57</v>
      </c>
      <c r="B48" s="10" t="s">
        <v>58</v>
      </c>
      <c r="C48" s="10"/>
      <c r="D48" s="11">
        <f>D49+D50+D51</f>
        <v>337.899</v>
      </c>
    </row>
    <row r="49" spans="1:4" ht="28.9" customHeight="1">
      <c r="A49" s="5" t="s">
        <v>59</v>
      </c>
      <c r="B49" s="6" t="s">
        <v>58</v>
      </c>
      <c r="C49" s="6" t="s">
        <v>13</v>
      </c>
      <c r="D49" s="12">
        <v>12.5</v>
      </c>
    </row>
    <row r="50" spans="1:4" ht="32.450000000000003" customHeight="1">
      <c r="A50" s="5" t="s">
        <v>60</v>
      </c>
      <c r="B50" s="6" t="s">
        <v>58</v>
      </c>
      <c r="C50" s="6" t="s">
        <v>61</v>
      </c>
      <c r="D50" s="12">
        <v>321.399</v>
      </c>
    </row>
    <row r="51" spans="1:4" ht="19.149999999999999" customHeight="1">
      <c r="A51" s="5" t="s">
        <v>62</v>
      </c>
      <c r="B51" s="6" t="s">
        <v>58</v>
      </c>
      <c r="C51" s="6" t="s">
        <v>38</v>
      </c>
      <c r="D51" s="12">
        <v>4</v>
      </c>
    </row>
    <row r="52" spans="1:4" ht="15"/>
  </sheetData>
  <mergeCells count="7">
    <mergeCell ref="A1:D1"/>
    <mergeCell ref="A4:D4"/>
    <mergeCell ref="A2:D2"/>
    <mergeCell ref="C6:C7"/>
    <mergeCell ref="B6:B7"/>
    <mergeCell ref="D6:D7"/>
    <mergeCell ref="A6:A7"/>
  </mergeCells>
  <pageMargins left="0.78740157480314965" right="0.70866141732283472" top="0.59055118110236227" bottom="0.59055118110236227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1-й год</vt:lpstr>
      <vt:lpstr>'1-й год'!Заголовки_для_печати</vt:lpstr>
      <vt:lpstr>'1-й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rep:2.45.2.54</dc:description>
  <cp:lastModifiedBy>USER</cp:lastModifiedBy>
  <cp:lastPrinted>2019-04-02T12:07:44Z</cp:lastPrinted>
  <dcterms:created xsi:type="dcterms:W3CDTF">2018-11-19T14:23:18Z</dcterms:created>
  <dcterms:modified xsi:type="dcterms:W3CDTF">2019-04-03T14:51:01Z</dcterms:modified>
</cp:coreProperties>
</file>