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1" sheetId="1" r:id="rId1"/>
    <sheet name="Table2" sheetId="2" r:id="rId2"/>
  </sheets>
  <definedNames>
    <definedName name="_xlnm.Print_Titles" localSheetId="0">Table2!$15:$15</definedName>
    <definedName name="_xlnm.Print_Area" localSheetId="1">Table2!$A$1:$L$117</definedName>
  </definedNames>
  <calcPr calcId="152511" calcMode="manual"/>
</workbook>
</file>

<file path=xl/calcChain.xml><?xml version="1.0" encoding="utf-8"?>
<calcChain xmlns="http://schemas.openxmlformats.org/spreadsheetml/2006/main">
  <c r="E114" i="2" l="1"/>
  <c r="F114" i="2" s="1"/>
  <c r="E40" i="2"/>
  <c r="F40" i="2"/>
  <c r="D40" i="2"/>
  <c r="F41" i="2"/>
  <c r="F52" i="2"/>
  <c r="F51" i="2"/>
  <c r="E51" i="2"/>
  <c r="D51" i="2"/>
  <c r="L50" i="2" l="1"/>
  <c r="L49" i="2" s="1"/>
  <c r="I50" i="2"/>
  <c r="F50" i="2"/>
  <c r="F49" i="2" s="1"/>
  <c r="K49" i="2"/>
  <c r="J49" i="2"/>
  <c r="I49" i="2"/>
  <c r="H49" i="2"/>
  <c r="G49" i="2"/>
  <c r="E49" i="2"/>
  <c r="D49" i="2"/>
  <c r="L116" i="2" l="1"/>
  <c r="L115" i="2" s="1"/>
  <c r="I116" i="2"/>
  <c r="F116" i="2"/>
  <c r="F115" i="2" s="1"/>
  <c r="K115" i="2"/>
  <c r="J115" i="2"/>
  <c r="I115" i="2"/>
  <c r="H115" i="2"/>
  <c r="G115" i="2"/>
  <c r="E115" i="2"/>
  <c r="D115" i="2"/>
  <c r="L114" i="2"/>
  <c r="I114" i="2"/>
  <c r="L113" i="2"/>
  <c r="I113" i="2"/>
  <c r="I111" i="2" s="1"/>
  <c r="F113" i="2"/>
  <c r="L112" i="2"/>
  <c r="I112" i="2"/>
  <c r="E112" i="2"/>
  <c r="F112" i="2" s="1"/>
  <c r="F111" i="2" s="1"/>
  <c r="K111" i="2"/>
  <c r="J111" i="2"/>
  <c r="H111" i="2"/>
  <c r="G111" i="2"/>
  <c r="D111" i="2"/>
  <c r="L110" i="2"/>
  <c r="I110" i="2"/>
  <c r="F110" i="2"/>
  <c r="J109" i="2"/>
  <c r="G109" i="2"/>
  <c r="I109" i="2" s="1"/>
  <c r="D109" i="2"/>
  <c r="F109" i="2" s="1"/>
  <c r="L108" i="2"/>
  <c r="I108" i="2"/>
  <c r="F108" i="2"/>
  <c r="L107" i="2"/>
  <c r="I107" i="2"/>
  <c r="E107" i="2"/>
  <c r="L106" i="2"/>
  <c r="I106" i="2"/>
  <c r="F106" i="2"/>
  <c r="K105" i="2"/>
  <c r="J105" i="2"/>
  <c r="L105" i="2" s="1"/>
  <c r="H105" i="2"/>
  <c r="G105" i="2"/>
  <c r="D105" i="2"/>
  <c r="L104" i="2"/>
  <c r="I104" i="2"/>
  <c r="F104" i="2"/>
  <c r="L103" i="2"/>
  <c r="I103" i="2"/>
  <c r="F103" i="2"/>
  <c r="K102" i="2"/>
  <c r="J102" i="2"/>
  <c r="H102" i="2"/>
  <c r="G102" i="2"/>
  <c r="F102" i="2"/>
  <c r="L101" i="2"/>
  <c r="I101" i="2"/>
  <c r="F101" i="2"/>
  <c r="K100" i="2"/>
  <c r="J100" i="2"/>
  <c r="I100" i="2"/>
  <c r="H100" i="2"/>
  <c r="G100" i="2"/>
  <c r="E100" i="2"/>
  <c r="D100" i="2"/>
  <c r="L99" i="2"/>
  <c r="I99" i="2"/>
  <c r="F99" i="2"/>
  <c r="K98" i="2"/>
  <c r="L98" i="2" s="1"/>
  <c r="J98" i="2"/>
  <c r="H98" i="2"/>
  <c r="G98" i="2"/>
  <c r="E98" i="2"/>
  <c r="F98" i="2" s="1"/>
  <c r="D98" i="2"/>
  <c r="L97" i="2"/>
  <c r="I97" i="2"/>
  <c r="F97" i="2"/>
  <c r="K96" i="2"/>
  <c r="J96" i="2"/>
  <c r="L96" i="2" s="1"/>
  <c r="H96" i="2"/>
  <c r="I96" i="2" s="1"/>
  <c r="G96" i="2"/>
  <c r="E96" i="2"/>
  <c r="D96" i="2"/>
  <c r="L95" i="2"/>
  <c r="I95" i="2"/>
  <c r="F95" i="2"/>
  <c r="L94" i="2"/>
  <c r="I94" i="2"/>
  <c r="F94" i="2"/>
  <c r="L93" i="2"/>
  <c r="I93" i="2"/>
  <c r="F93" i="2"/>
  <c r="L92" i="2"/>
  <c r="I92" i="2"/>
  <c r="F92" i="2"/>
  <c r="L89" i="2"/>
  <c r="I89" i="2"/>
  <c r="F89" i="2"/>
  <c r="K88" i="2"/>
  <c r="J88" i="2"/>
  <c r="J87" i="2" s="1"/>
  <c r="J86" i="2" s="1"/>
  <c r="H88" i="2"/>
  <c r="G88" i="2"/>
  <c r="G87" i="2" s="1"/>
  <c r="G86" i="2" s="1"/>
  <c r="E88" i="2"/>
  <c r="D88" i="2"/>
  <c r="H87" i="2"/>
  <c r="H86" i="2" s="1"/>
  <c r="E87" i="2"/>
  <c r="E86" i="2" s="1"/>
  <c r="D87" i="2"/>
  <c r="D86" i="2" s="1"/>
  <c r="L85" i="2"/>
  <c r="L84" i="2" s="1"/>
  <c r="I85" i="2"/>
  <c r="F85" i="2"/>
  <c r="F84" i="2" s="1"/>
  <c r="K84" i="2"/>
  <c r="J84" i="2"/>
  <c r="I84" i="2"/>
  <c r="H84" i="2"/>
  <c r="G84" i="2"/>
  <c r="E84" i="2"/>
  <c r="D84" i="2"/>
  <c r="L83" i="2"/>
  <c r="L82" i="2" s="1"/>
  <c r="I83" i="2"/>
  <c r="F83" i="2"/>
  <c r="F82" i="2" s="1"/>
  <c r="F79" i="2" s="1"/>
  <c r="K82" i="2"/>
  <c r="J82" i="2"/>
  <c r="I82" i="2"/>
  <c r="H82" i="2"/>
  <c r="H79" i="2" s="1"/>
  <c r="G82" i="2"/>
  <c r="E82" i="2"/>
  <c r="D82" i="2"/>
  <c r="L81" i="2"/>
  <c r="L80" i="2" s="1"/>
  <c r="I81" i="2"/>
  <c r="F81" i="2"/>
  <c r="F80" i="2" s="1"/>
  <c r="K80" i="2"/>
  <c r="J80" i="2"/>
  <c r="J79" i="2" s="1"/>
  <c r="I80" i="2"/>
  <c r="H80" i="2"/>
  <c r="G80" i="2"/>
  <c r="E80" i="2"/>
  <c r="D80" i="2"/>
  <c r="D79" i="2" s="1"/>
  <c r="L78" i="2"/>
  <c r="I78" i="2"/>
  <c r="F78" i="2"/>
  <c r="J77" i="2"/>
  <c r="L77" i="2" s="1"/>
  <c r="L76" i="2" s="1"/>
  <c r="L75" i="2" s="1"/>
  <c r="I77" i="2"/>
  <c r="I76" i="2" s="1"/>
  <c r="I75" i="2" s="1"/>
  <c r="G77" i="2"/>
  <c r="F77" i="2"/>
  <c r="F76" i="2" s="1"/>
  <c r="F75" i="2" s="1"/>
  <c r="E77" i="2"/>
  <c r="E76" i="2" s="1"/>
  <c r="E75" i="2" s="1"/>
  <c r="D77" i="2"/>
  <c r="D76" i="2" s="1"/>
  <c r="D75" i="2" s="1"/>
  <c r="K76" i="2"/>
  <c r="H76" i="2"/>
  <c r="H75" i="2" s="1"/>
  <c r="G76" i="2"/>
  <c r="G75" i="2" s="1"/>
  <c r="K75" i="2"/>
  <c r="L73" i="2"/>
  <c r="L72" i="2" s="1"/>
  <c r="L71" i="2" s="1"/>
  <c r="I73" i="2"/>
  <c r="F73" i="2"/>
  <c r="F72" i="2" s="1"/>
  <c r="F71" i="2" s="1"/>
  <c r="K72" i="2"/>
  <c r="K71" i="2" s="1"/>
  <c r="K68" i="2" s="1"/>
  <c r="J72" i="2"/>
  <c r="J71" i="2" s="1"/>
  <c r="J68" i="2" s="1"/>
  <c r="I72" i="2"/>
  <c r="H72" i="2"/>
  <c r="H71" i="2" s="1"/>
  <c r="G72" i="2"/>
  <c r="G71" i="2" s="1"/>
  <c r="G68" i="2" s="1"/>
  <c r="E72" i="2"/>
  <c r="E71" i="2" s="1"/>
  <c r="E68" i="2" s="1"/>
  <c r="D72" i="2"/>
  <c r="I71" i="2"/>
  <c r="D71" i="2"/>
  <c r="L70" i="2"/>
  <c r="I70" i="2"/>
  <c r="F70" i="2"/>
  <c r="F69" i="2" s="1"/>
  <c r="F68" i="2" s="1"/>
  <c r="L69" i="2"/>
  <c r="K69" i="2"/>
  <c r="J69" i="2"/>
  <c r="I69" i="2"/>
  <c r="I68" i="2" s="1"/>
  <c r="H69" i="2"/>
  <c r="G69" i="2"/>
  <c r="E69" i="2"/>
  <c r="D69" i="2"/>
  <c r="L67" i="2"/>
  <c r="L66" i="2" s="1"/>
  <c r="I67" i="2"/>
  <c r="F67" i="2"/>
  <c r="F66" i="2" s="1"/>
  <c r="K66" i="2"/>
  <c r="J66" i="2"/>
  <c r="I66" i="2"/>
  <c r="H66" i="2"/>
  <c r="G66" i="2"/>
  <c r="E66" i="2"/>
  <c r="D66" i="2"/>
  <c r="L65" i="2"/>
  <c r="L64" i="2" s="1"/>
  <c r="I65" i="2"/>
  <c r="F65" i="2"/>
  <c r="F64" i="2" s="1"/>
  <c r="K64" i="2"/>
  <c r="J64" i="2"/>
  <c r="I64" i="2"/>
  <c r="H64" i="2"/>
  <c r="G64" i="2"/>
  <c r="E64" i="2"/>
  <c r="D64" i="2"/>
  <c r="L63" i="2"/>
  <c r="L62" i="2" s="1"/>
  <c r="L61" i="2" s="1"/>
  <c r="I63" i="2"/>
  <c r="F63" i="2"/>
  <c r="F62" i="2" s="1"/>
  <c r="F61" i="2" s="1"/>
  <c r="K62" i="2"/>
  <c r="J62" i="2"/>
  <c r="J61" i="2" s="1"/>
  <c r="I62" i="2"/>
  <c r="I61" i="2" s="1"/>
  <c r="H62" i="2"/>
  <c r="H61" i="2" s="1"/>
  <c r="G62" i="2"/>
  <c r="E62" i="2"/>
  <c r="E61" i="2" s="1"/>
  <c r="D62" i="2"/>
  <c r="D61" i="2" s="1"/>
  <c r="K61" i="2"/>
  <c r="G61" i="2"/>
  <c r="L60" i="2"/>
  <c r="L59" i="2" s="1"/>
  <c r="L58" i="2" s="1"/>
  <c r="I60" i="2"/>
  <c r="I59" i="2" s="1"/>
  <c r="I58" i="2" s="1"/>
  <c r="F60" i="2"/>
  <c r="F59" i="2" s="1"/>
  <c r="F58" i="2" s="1"/>
  <c r="K59" i="2"/>
  <c r="J59" i="2"/>
  <c r="J58" i="2" s="1"/>
  <c r="H59" i="2"/>
  <c r="H58" i="2" s="1"/>
  <c r="G59" i="2"/>
  <c r="G58" i="2" s="1"/>
  <c r="E59" i="2"/>
  <c r="D59" i="2"/>
  <c r="D58" i="2" s="1"/>
  <c r="K58" i="2"/>
  <c r="E58" i="2"/>
  <c r="L57" i="2"/>
  <c r="L56" i="2" s="1"/>
  <c r="I57" i="2"/>
  <c r="F57" i="2"/>
  <c r="F56" i="2" s="1"/>
  <c r="K56" i="2"/>
  <c r="J56" i="2"/>
  <c r="I56" i="2"/>
  <c r="H56" i="2"/>
  <c r="G56" i="2"/>
  <c r="E56" i="2"/>
  <c r="D56" i="2"/>
  <c r="L55" i="2"/>
  <c r="L54" i="2" s="1"/>
  <c r="L53" i="2" s="1"/>
  <c r="I55" i="2"/>
  <c r="F55" i="2"/>
  <c r="K54" i="2"/>
  <c r="J54" i="2"/>
  <c r="I54" i="2"/>
  <c r="H54" i="2"/>
  <c r="G54" i="2"/>
  <c r="F54" i="2"/>
  <c r="E54" i="2"/>
  <c r="D54" i="2"/>
  <c r="L48" i="2"/>
  <c r="L47" i="2" s="1"/>
  <c r="I48" i="2"/>
  <c r="I47" i="2" s="1"/>
  <c r="F48" i="2"/>
  <c r="F47" i="2" s="1"/>
  <c r="K47" i="2"/>
  <c r="J47" i="2"/>
  <c r="H47" i="2"/>
  <c r="G47" i="2"/>
  <c r="E47" i="2"/>
  <c r="D47" i="2"/>
  <c r="L46" i="2"/>
  <c r="L45" i="2" s="1"/>
  <c r="I46" i="2"/>
  <c r="F46" i="2"/>
  <c r="F45" i="2" s="1"/>
  <c r="K45" i="2"/>
  <c r="J45" i="2"/>
  <c r="I45" i="2"/>
  <c r="H45" i="2"/>
  <c r="G45" i="2"/>
  <c r="E45" i="2"/>
  <c r="D45" i="2"/>
  <c r="L44" i="2"/>
  <c r="L43" i="2" s="1"/>
  <c r="I44" i="2"/>
  <c r="I43" i="2" s="1"/>
  <c r="I42" i="2" s="1"/>
  <c r="F44" i="2"/>
  <c r="F43" i="2" s="1"/>
  <c r="K43" i="2"/>
  <c r="K42" i="2" s="1"/>
  <c r="J43" i="2"/>
  <c r="J42" i="2" s="1"/>
  <c r="H43" i="2"/>
  <c r="G43" i="2"/>
  <c r="E43" i="2"/>
  <c r="D43" i="2"/>
  <c r="E42" i="2"/>
  <c r="L39" i="2"/>
  <c r="L38" i="2" s="1"/>
  <c r="I39" i="2"/>
  <c r="F39" i="2"/>
  <c r="F38" i="2" s="1"/>
  <c r="K38" i="2"/>
  <c r="J38" i="2"/>
  <c r="I38" i="2"/>
  <c r="H38" i="2"/>
  <c r="G38" i="2"/>
  <c r="E38" i="2"/>
  <c r="D38" i="2"/>
  <c r="L37" i="2"/>
  <c r="L36" i="2" s="1"/>
  <c r="I37" i="2"/>
  <c r="I36" i="2" s="1"/>
  <c r="F37" i="2"/>
  <c r="F36" i="2" s="1"/>
  <c r="K36" i="2"/>
  <c r="J36" i="2"/>
  <c r="H36" i="2"/>
  <c r="G36" i="2"/>
  <c r="E36" i="2"/>
  <c r="D36" i="2"/>
  <c r="L35" i="2"/>
  <c r="L34" i="2" s="1"/>
  <c r="I35" i="2"/>
  <c r="F35" i="2"/>
  <c r="F34" i="2" s="1"/>
  <c r="K34" i="2"/>
  <c r="J34" i="2"/>
  <c r="I34" i="2"/>
  <c r="H34" i="2"/>
  <c r="G34" i="2"/>
  <c r="E34" i="2"/>
  <c r="E31" i="2" s="1"/>
  <c r="D34" i="2"/>
  <c r="L33" i="2"/>
  <c r="I33" i="2"/>
  <c r="F33" i="2"/>
  <c r="J32" i="2"/>
  <c r="L32" i="2" s="1"/>
  <c r="G32" i="2"/>
  <c r="F32" i="2"/>
  <c r="L30" i="2"/>
  <c r="L29" i="2" s="1"/>
  <c r="I30" i="2"/>
  <c r="F30" i="2"/>
  <c r="F29" i="2" s="1"/>
  <c r="K29" i="2"/>
  <c r="J29" i="2"/>
  <c r="I29" i="2"/>
  <c r="H29" i="2"/>
  <c r="G29" i="2"/>
  <c r="E29" i="2"/>
  <c r="D29" i="2"/>
  <c r="L28" i="2"/>
  <c r="L27" i="2" s="1"/>
  <c r="L26" i="2" s="1"/>
  <c r="I28" i="2"/>
  <c r="F28" i="2"/>
  <c r="F27" i="2" s="1"/>
  <c r="F26" i="2" s="1"/>
  <c r="K27" i="2"/>
  <c r="K26" i="2" s="1"/>
  <c r="J27" i="2"/>
  <c r="J26" i="2" s="1"/>
  <c r="I27" i="2"/>
  <c r="I26" i="2" s="1"/>
  <c r="H27" i="2"/>
  <c r="G27" i="2"/>
  <c r="G26" i="2" s="1"/>
  <c r="E27" i="2"/>
  <c r="E26" i="2" s="1"/>
  <c r="D27" i="2"/>
  <c r="D26" i="2" s="1"/>
  <c r="H26" i="2"/>
  <c r="L25" i="2"/>
  <c r="L24" i="2" s="1"/>
  <c r="I25" i="2"/>
  <c r="I24" i="2" s="1"/>
  <c r="F25" i="2"/>
  <c r="F24" i="2" s="1"/>
  <c r="K24" i="2"/>
  <c r="J24" i="2"/>
  <c r="H24" i="2"/>
  <c r="G24" i="2"/>
  <c r="E24" i="2"/>
  <c r="D24" i="2"/>
  <c r="L23" i="2"/>
  <c r="L22" i="2" s="1"/>
  <c r="I23" i="2"/>
  <c r="I22" i="2" s="1"/>
  <c r="F23" i="2"/>
  <c r="F22" i="2" s="1"/>
  <c r="K22" i="2"/>
  <c r="J22" i="2"/>
  <c r="H22" i="2"/>
  <c r="G22" i="2"/>
  <c r="E22" i="2"/>
  <c r="D22" i="2"/>
  <c r="L21" i="2"/>
  <c r="I21" i="2"/>
  <c r="F21" i="2"/>
  <c r="J20" i="2"/>
  <c r="L20" i="2" s="1"/>
  <c r="G20" i="2"/>
  <c r="I20" i="2" s="1"/>
  <c r="D20" i="2"/>
  <c r="F20" i="2" s="1"/>
  <c r="M16" i="2"/>
  <c r="L42" i="2" l="1"/>
  <c r="F31" i="2"/>
  <c r="G42" i="2"/>
  <c r="G31" i="2" s="1"/>
  <c r="I31" i="2" s="1"/>
  <c r="J31" i="2"/>
  <c r="L31" i="2" s="1"/>
  <c r="H53" i="2"/>
  <c r="I53" i="2"/>
  <c r="H74" i="2"/>
  <c r="F88" i="2"/>
  <c r="F87" i="2" s="1"/>
  <c r="F86" i="2" s="1"/>
  <c r="J19" i="2"/>
  <c r="H31" i="2"/>
  <c r="H42" i="2"/>
  <c r="K53" i="2"/>
  <c r="K74" i="2"/>
  <c r="G79" i="2"/>
  <c r="G74" i="2" s="1"/>
  <c r="K79" i="2"/>
  <c r="I98" i="2"/>
  <c r="J91" i="2"/>
  <c r="J90" i="2" s="1"/>
  <c r="D53" i="2"/>
  <c r="I102" i="2"/>
  <c r="I105" i="2"/>
  <c r="L111" i="2"/>
  <c r="F19" i="2"/>
  <c r="J18" i="2"/>
  <c r="G53" i="2"/>
  <c r="H68" i="2"/>
  <c r="L68" i="2"/>
  <c r="I19" i="2"/>
  <c r="G19" i="2"/>
  <c r="K19" i="2"/>
  <c r="K18" i="2" s="1"/>
  <c r="J53" i="2"/>
  <c r="E53" i="2"/>
  <c r="J76" i="2"/>
  <c r="J75" i="2" s="1"/>
  <c r="J74" i="2" s="1"/>
  <c r="J17" i="2" s="1"/>
  <c r="J16" i="2" s="1"/>
  <c r="F100" i="2"/>
  <c r="L109" i="2"/>
  <c r="L100" i="2"/>
  <c r="L102" i="2"/>
  <c r="E19" i="2"/>
  <c r="E18" i="2" s="1"/>
  <c r="D74" i="2"/>
  <c r="G91" i="2"/>
  <c r="G90" i="2" s="1"/>
  <c r="K91" i="2"/>
  <c r="K90" i="2" s="1"/>
  <c r="H19" i="2"/>
  <c r="I32" i="2"/>
  <c r="D42" i="2"/>
  <c r="D31" i="2" s="1"/>
  <c r="F42" i="2"/>
  <c r="D68" i="2"/>
  <c r="K87" i="2"/>
  <c r="K86" i="2" s="1"/>
  <c r="L88" i="2"/>
  <c r="L87" i="2" s="1"/>
  <c r="L86" i="2" s="1"/>
  <c r="H91" i="2"/>
  <c r="H90" i="2" s="1"/>
  <c r="L19" i="2"/>
  <c r="L18" i="2" s="1"/>
  <c r="D19" i="2"/>
  <c r="F53" i="2"/>
  <c r="I79" i="2"/>
  <c r="I74" i="2" s="1"/>
  <c r="I91" i="2"/>
  <c r="I90" i="2" s="1"/>
  <c r="F96" i="2"/>
  <c r="F74" i="2"/>
  <c r="E79" i="2"/>
  <c r="L79" i="2"/>
  <c r="L74" i="2" s="1"/>
  <c r="I88" i="2"/>
  <c r="I87" i="2" s="1"/>
  <c r="I86" i="2" s="1"/>
  <c r="D91" i="2"/>
  <c r="D90" i="2" s="1"/>
  <c r="E111" i="2"/>
  <c r="E74" i="2"/>
  <c r="F107" i="2"/>
  <c r="E105" i="2"/>
  <c r="L91" i="2" l="1"/>
  <c r="L90" i="2" s="1"/>
  <c r="E91" i="2"/>
  <c r="E90" i="2" s="1"/>
  <c r="E17" i="2" s="1"/>
  <c r="E16" i="2" s="1"/>
  <c r="H18" i="2"/>
  <c r="H17" i="2" s="1"/>
  <c r="H16" i="2" s="1"/>
  <c r="F18" i="2"/>
  <c r="K17" i="2"/>
  <c r="K16" i="2" s="1"/>
  <c r="I18" i="2"/>
  <c r="D18" i="2"/>
  <c r="G18" i="2"/>
  <c r="G17" i="2" s="1"/>
  <c r="G16" i="2" s="1"/>
  <c r="L17" i="2"/>
  <c r="I17" i="2"/>
  <c r="F105" i="2"/>
  <c r="F91" i="2" s="1"/>
  <c r="F90" i="2" s="1"/>
  <c r="F17" i="2" s="1"/>
  <c r="F16" i="2" s="1"/>
  <c r="L16" i="2"/>
  <c r="D17" i="2" l="1"/>
  <c r="D16" i="2" s="1"/>
  <c r="I16" i="2"/>
</calcChain>
</file>

<file path=xl/sharedStrings.xml><?xml version="1.0" encoding="utf-8"?>
<sst xmlns="http://schemas.openxmlformats.org/spreadsheetml/2006/main" count="363" uniqueCount="151">
  <si>
    <t/>
  </si>
  <si>
    <t>Приложение 1
к решению Совета городского поселения "Емва" "О бюджете городского поселения "Емва" на 2020 год и плановый период 2021 и 2022 годов"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</si>
  <si>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</si>
  <si>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</si>
  <si>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</si>
  <si>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</si>
  <si>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</si>
  <si>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</si>
  <si>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</si>
  <si>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</si>
  <si>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</si>
  <si>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</si>
  <si>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</si>
  <si>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</si>
  <si>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</si>
  <si>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</si>
  <si>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</si>
  <si>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</si>
  <si>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</si>
  <si>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</si>
  <si>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</si>
  <si>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</si>
  <si>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</si>
  <si>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</si>
  <si>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</si>
  <si>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</si>
  <si>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</si>
  <si>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</si>
  <si>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</si>
  <si>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</si>
  <si>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</si>
  <si>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</si>
  <si>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</si>
  <si>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</si>
  <si>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</si>
  <si>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</si>
  <si>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</si>
  <si>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</si>
  <si>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</si>
  <si>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</si>
  <si>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</si>
  <si>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</si>
  <si>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</si>
  <si>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</si>
  <si>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</si>
  <si>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</si>
  <si>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</si>
  <si>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</si>
  <si>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</si>
  <si>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</si>
  <si>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</si>
  <si>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</si>
  <si>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</si>
  <si>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</si>
  <si>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</si>
  <si>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</si>
  <si>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</si>
  <si>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</si>
  <si>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</si>
  <si>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</si>
  <si>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</si>
  <si>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</si>
  <si>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</si>
  <si>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</si>
  <si>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</si>
  <si>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</si>
  <si>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</si>
  <si>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</si>
  <si>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</si>
  <si>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</si>
  <si>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</si>
  <si>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</si>
  <si>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</si>
  <si>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</si>
  <si>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</si>
  <si>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</si>
  <si>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</si>
  <si>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</si>
  <si>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</si>
  <si>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</si>
  <si>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</si>
  <si>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</si>
  <si>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</si>
  <si>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</si>
  <si>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</si>
  <si>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</si>
  <si>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</si>
  <si>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</si>
  <si>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</si>
  <si>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</si>
  <si>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</si>
  <si>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</si>
  <si>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</si>
  <si>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</si>
  <si>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</si>
  <si>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</si>
  <si>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</si>
  <si>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</si>
  <si>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</si>
  <si>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</si>
  <si>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</si>
  <si>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</si>
  <si>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</si>
  <si>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</si>
  <si>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</si>
  <si>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</si>
  <si>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</si>
  <si>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</si>
  <si>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</si>
  <si>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</si>
  <si>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</si>
  <si>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</si>
  <si>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</si>
  <si>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</si>
  <si>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</si>
  <si>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</si>
  <si>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№II-35/171</t>
  </si>
  <si>
    <t>Изменения</t>
  </si>
  <si>
    <t>Реализация мероприятий по учету и управлению объектами муниципальной собственности</t>
  </si>
  <si>
    <t>Расходы на подготовку и проведение выборов</t>
  </si>
  <si>
    <t>99 9 00 64512</t>
  </si>
  <si>
    <t>99 9 00 64587</t>
  </si>
  <si>
    <t>99 9 00 64588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</si>
  <si>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</si>
  <si>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Подпрограмма "Развитие малого и среднего предпринимательства"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</si>
  <si>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</si>
  <si>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46 0 00 00000</t>
  </si>
  <si>
    <t>46 1 00 00000</t>
  </si>
  <si>
    <t>46 1 I5 55272</t>
  </si>
  <si>
    <t>1</t>
  </si>
  <si>
    <t>3</t>
  </si>
  <si>
    <t>4</t>
  </si>
  <si>
    <t>5</t>
  </si>
  <si>
    <t>6</t>
  </si>
  <si>
    <t>7</t>
  </si>
  <si>
    <t>АДМИНИСТРАЦИЯ ГОРОДСКОГО ПОСЕЛЕНИЯ "ЕМВА"</t>
  </si>
  <si>
    <t>20-400 (благоуст. Террит.)</t>
  </si>
  <si>
    <t>21-100 (благоуст. Террит.)</t>
  </si>
  <si>
    <t>22-100 (благоуст. Террит.)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</si>
  <si>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</si>
  <si>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24 3 R1 S2110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</si>
  <si>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</si>
  <si>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</si>
  <si>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</si>
  <si>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</si>
  <si>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</si>
  <si>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</si>
  <si>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</si>
  <si>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".</t>
  </si>
  <si>
    <t>"Приложение № 3</t>
  </si>
  <si>
    <t>от 12.03.2020 г № II-37/183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</si>
</sst>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5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7" fillId="0" borderId="0" xfId="0" applyFont="1" applyFill="1" applyAlignment="1">
      <alignment vertical="top" wrapText="1"/>
    </xf>
    <xf numFmtId="165" fontId="6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165" fontId="12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7"/>
    </sheetView>
  </sheetViews>
  <sheetFormatPr defaultRowHeight="12.75" x14ac:dyDescent="0.2"/>
  <cols>
    <col min="1" max="1" width="54.5"/>
    <col min="2" max="2" width="21.83203125"/>
    <col min="3" max="3" width="8.1640625"/>
    <col min="4" max="6" width="23.33203125"/>
  </cols>
  <sheetData>
    <row r="1" spans="1:6" x14ac:dyDescent="0.2">
      <c r="A1" t="s">
        <v>0</v>
      </c>
    </row>
    <row r="2" spans="1:6" ht="18.75" x14ac:dyDescent="0.2">
      <c r="A2" s="1" t="s">
        <v>0</v>
      </c>
      <c r="B2" s="1" t="s">
        <v>0</v>
      </c>
      <c r="C2" s="1" t="s">
        <v>0</v>
      </c>
      <c r="D2" s="35" t="s">
        <v>1</v>
      </c>
      <c r="E2" s="35"/>
      <c r="F2" s="35"/>
    </row>
    <row r="3" spans="1:6" ht="18.75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</row>
    <row r="4" spans="1:6" ht="18.75" x14ac:dyDescent="0.2">
      <c r="A4" s="36" t="s">
        <v>2</v>
      </c>
      <c r="B4" s="36"/>
      <c r="C4" s="36"/>
      <c r="D4" s="36"/>
      <c r="E4" s="36"/>
      <c r="F4" s="36"/>
    </row>
    <row r="5" spans="1:6" ht="18.75" x14ac:dyDescent="0.2">
      <c r="A5" s="36" t="s">
        <v>0</v>
      </c>
      <c r="B5" s="36"/>
      <c r="C5" s="36"/>
      <c r="D5" s="36"/>
      <c r="E5" s="36"/>
      <c r="F5" s="36"/>
    </row>
    <row r="6" spans="1:6" ht="18.75" x14ac:dyDescent="0.2">
      <c r="A6" s="37" t="s">
        <v>3</v>
      </c>
      <c r="B6" s="37" t="s">
        <v>4</v>
      </c>
      <c r="C6" s="37" t="s">
        <v>5</v>
      </c>
      <c r="D6" s="38" t="s">
        <v>6</v>
      </c>
      <c r="E6" s="38"/>
      <c r="F6" s="38"/>
    </row>
    <row r="7" spans="1:6" ht="18.75" x14ac:dyDescent="0.2">
      <c r="A7" s="38" t="s">
        <v>0</v>
      </c>
      <c r="B7" s="38" t="s">
        <v>0</v>
      </c>
      <c r="C7" s="38" t="s">
        <v>0</v>
      </c>
      <c r="D7" s="2" t="s">
        <v>7</v>
      </c>
      <c r="E7" s="2" t="s">
        <v>8</v>
      </c>
      <c r="F7" s="2" t="s">
        <v>9</v>
      </c>
    </row>
  </sheetData>
  <mergeCells count="7">
    <mergeCell ref="D2:F2"/>
    <mergeCell ref="A4:F4"/>
    <mergeCell ref="A5:F5"/>
    <mergeCell ref="A6:A7"/>
    <mergeCell ref="B6:B7"/>
    <mergeCell ref="C6:C7"/>
    <mergeCell ref="D6:F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7"/>
  <sheetViews>
    <sheetView tabSelected="1" zoomScaleNormal="100" zoomScaleSheetLayoutView="100" workbookViewId="0">
      <selection activeCell="L6" sqref="L6"/>
    </sheetView>
  </sheetViews>
  <sheetFormatPr defaultColWidth="23.33203125" defaultRowHeight="12.75" x14ac:dyDescent="0.2"/>
  <cols>
    <col min="1" max="1" width="49.83203125" customWidth="1"/>
    <col min="2" max="2" width="21.1640625" customWidth="1"/>
    <col min="3" max="3" width="11.1640625" customWidth="1"/>
    <col min="4" max="5" width="15.83203125" hidden="1" customWidth="1"/>
    <col min="7" max="8" width="0" hidden="1" customWidth="1"/>
    <col min="10" max="11" width="0" hidden="1" customWidth="1"/>
  </cols>
  <sheetData>
    <row r="1" spans="1:13" ht="15.75" x14ac:dyDescent="0.25">
      <c r="L1" s="6" t="s">
        <v>101</v>
      </c>
    </row>
    <row r="2" spans="1:13" ht="15.75" x14ac:dyDescent="0.25">
      <c r="L2" s="6" t="s">
        <v>110</v>
      </c>
    </row>
    <row r="3" spans="1:13" ht="15.75" x14ac:dyDescent="0.25">
      <c r="L3" s="6" t="s">
        <v>100</v>
      </c>
    </row>
    <row r="4" spans="1:13" ht="15.75" x14ac:dyDescent="0.25">
      <c r="L4" s="6" t="s">
        <v>150</v>
      </c>
    </row>
    <row r="5" spans="1:13" ht="15.75" x14ac:dyDescent="0.25">
      <c r="L5" s="6"/>
    </row>
    <row r="6" spans="1:13" s="8" customFormat="1" ht="18.75" x14ac:dyDescent="0.25">
      <c r="A6" s="5"/>
      <c r="B6" s="7"/>
      <c r="L6" s="6" t="s">
        <v>149</v>
      </c>
    </row>
    <row r="7" spans="1:13" s="8" customFormat="1" ht="18.75" x14ac:dyDescent="0.25">
      <c r="A7" s="5"/>
      <c r="B7" s="7"/>
      <c r="L7" s="6" t="s">
        <v>110</v>
      </c>
    </row>
    <row r="8" spans="1:13" s="8" customFormat="1" ht="18.75" x14ac:dyDescent="0.25">
      <c r="A8" s="5"/>
      <c r="B8" s="7"/>
      <c r="L8" s="6" t="s">
        <v>100</v>
      </c>
    </row>
    <row r="9" spans="1:13" s="8" customFormat="1" ht="18.75" x14ac:dyDescent="0.25">
      <c r="A9" s="5"/>
      <c r="B9" s="7"/>
      <c r="L9" s="6" t="s">
        <v>116</v>
      </c>
    </row>
    <row r="10" spans="1:13" ht="18.75" x14ac:dyDescent="0.2">
      <c r="A10" s="4" t="s">
        <v>0</v>
      </c>
      <c r="B10" s="4" t="s">
        <v>0</v>
      </c>
      <c r="C10" s="4" t="s">
        <v>0</v>
      </c>
      <c r="D10" s="4" t="s">
        <v>0</v>
      </c>
      <c r="E10" s="4" t="s">
        <v>0</v>
      </c>
    </row>
    <row r="11" spans="1:13" ht="72.599999999999994" customHeight="1" x14ac:dyDescent="0.2">
      <c r="A11" s="36" t="s">
        <v>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3" ht="18.75" x14ac:dyDescent="0.2">
      <c r="A12" s="36" t="s">
        <v>0</v>
      </c>
      <c r="B12" s="36"/>
      <c r="C12" s="36"/>
      <c r="D12" s="36"/>
      <c r="E12" s="36"/>
    </row>
    <row r="13" spans="1:13" ht="17.45" customHeight="1" x14ac:dyDescent="0.2">
      <c r="A13" s="39" t="s">
        <v>3</v>
      </c>
      <c r="B13" s="39" t="s">
        <v>4</v>
      </c>
      <c r="C13" s="39" t="s">
        <v>5</v>
      </c>
      <c r="D13" s="39" t="s">
        <v>6</v>
      </c>
      <c r="E13" s="39"/>
      <c r="F13" s="39"/>
      <c r="G13" s="39" t="s">
        <v>6</v>
      </c>
      <c r="H13" s="39"/>
      <c r="I13" s="39"/>
      <c r="J13" s="39" t="s">
        <v>6</v>
      </c>
      <c r="K13" s="39"/>
      <c r="L13" s="39"/>
    </row>
    <row r="14" spans="1:13" ht="39" x14ac:dyDescent="0.2">
      <c r="A14" s="39" t="s">
        <v>0</v>
      </c>
      <c r="B14" s="39" t="s">
        <v>0</v>
      </c>
      <c r="C14" s="39" t="s">
        <v>0</v>
      </c>
      <c r="D14" s="11" t="s">
        <v>7</v>
      </c>
      <c r="E14" s="11" t="s">
        <v>117</v>
      </c>
      <c r="F14" s="12" t="s">
        <v>7</v>
      </c>
      <c r="G14" s="11" t="s">
        <v>8</v>
      </c>
      <c r="H14" s="11" t="s">
        <v>117</v>
      </c>
      <c r="I14" s="13" t="s">
        <v>8</v>
      </c>
      <c r="J14" s="11" t="s">
        <v>9</v>
      </c>
      <c r="K14" s="11" t="s">
        <v>117</v>
      </c>
      <c r="L14" s="13" t="s">
        <v>9</v>
      </c>
    </row>
    <row r="15" spans="1:13" ht="15.75" x14ac:dyDescent="0.2">
      <c r="A15" s="14" t="s">
        <v>129</v>
      </c>
      <c r="B15" s="14" t="s">
        <v>130</v>
      </c>
      <c r="C15" s="14" t="s">
        <v>131</v>
      </c>
      <c r="D15" s="15" t="s">
        <v>132</v>
      </c>
      <c r="E15" s="15" t="s">
        <v>133</v>
      </c>
      <c r="F15" s="14" t="s">
        <v>134</v>
      </c>
      <c r="G15" s="15" t="s">
        <v>132</v>
      </c>
      <c r="H15" s="15" t="s">
        <v>133</v>
      </c>
      <c r="I15" s="14" t="s">
        <v>134</v>
      </c>
      <c r="J15" s="15" t="s">
        <v>132</v>
      </c>
      <c r="K15" s="15" t="s">
        <v>133</v>
      </c>
      <c r="L15" s="14" t="s">
        <v>134</v>
      </c>
    </row>
    <row r="16" spans="1:13" ht="15.75" x14ac:dyDescent="0.2">
      <c r="A16" s="16" t="s">
        <v>10</v>
      </c>
      <c r="B16" s="3" t="s">
        <v>0</v>
      </c>
      <c r="C16" s="3" t="s">
        <v>0</v>
      </c>
      <c r="D16" s="17">
        <f>D17</f>
        <v>118928.19086</v>
      </c>
      <c r="E16" s="17">
        <f>E17</f>
        <v>9610.8329999999987</v>
      </c>
      <c r="F16" s="18">
        <f>F17</f>
        <v>128539.02385999999</v>
      </c>
      <c r="G16" s="17">
        <f>G17</f>
        <v>50929.206999999995</v>
      </c>
      <c r="H16" s="17">
        <f>H17</f>
        <v>-101.547</v>
      </c>
      <c r="I16" s="18">
        <f>G16+H16</f>
        <v>50827.659999999996</v>
      </c>
      <c r="J16" s="17">
        <f>J17</f>
        <v>46925.959000000003</v>
      </c>
      <c r="K16" s="17">
        <f>K17</f>
        <v>37.058</v>
      </c>
      <c r="L16" s="18">
        <f>J16+K16</f>
        <v>46963.017</v>
      </c>
      <c r="M16">
        <f>2850+44.2+320+10+516.138+18+422+151.8</f>
        <v>4332.1379999999999</v>
      </c>
    </row>
    <row r="17" spans="1:12" ht="25.5" x14ac:dyDescent="0.2">
      <c r="A17" s="19" t="s">
        <v>135</v>
      </c>
      <c r="B17" s="21" t="s">
        <v>0</v>
      </c>
      <c r="C17" s="21" t="s">
        <v>0</v>
      </c>
      <c r="D17" s="17">
        <f>D18+D68+D74+D86+D90</f>
        <v>118928.19086</v>
      </c>
      <c r="E17" s="17">
        <f>E18+E68+E74+E86+E90</f>
        <v>9610.8329999999987</v>
      </c>
      <c r="F17" s="17">
        <f>F18+F68+F74+F86+F90</f>
        <v>128539.02385999999</v>
      </c>
      <c r="G17" s="17">
        <f t="shared" ref="G17:L17" si="0">G18+G68+G74+G86+G90</f>
        <v>50929.206999999995</v>
      </c>
      <c r="H17" s="17">
        <f t="shared" si="0"/>
        <v>-101.547</v>
      </c>
      <c r="I17" s="17">
        <f t="shared" si="0"/>
        <v>50827.66</v>
      </c>
      <c r="J17" s="17">
        <f t="shared" si="0"/>
        <v>46925.959000000003</v>
      </c>
      <c r="K17" s="17">
        <f t="shared" si="0"/>
        <v>37.058</v>
      </c>
      <c r="L17" s="17">
        <f t="shared" si="0"/>
        <v>46963.017000000007</v>
      </c>
    </row>
    <row r="18" spans="1:12" ht="38.25" x14ac:dyDescent="0.2">
      <c r="A18" s="22" t="s">
        <v>11</v>
      </c>
      <c r="B18" s="23" t="s">
        <v>12</v>
      </c>
      <c r="C18" s="14" t="s">
        <v>0</v>
      </c>
      <c r="D18" s="17">
        <f>D19+D31+D53</f>
        <v>49913.437659999996</v>
      </c>
      <c r="E18" s="17">
        <f>E19+E31+E53</f>
        <v>6114.8329999999987</v>
      </c>
      <c r="F18" s="17">
        <f>F19+F31+F53</f>
        <v>56028.270659999995</v>
      </c>
      <c r="G18" s="17">
        <f t="shared" ref="G18:L18" si="1">G19+G31+G53</f>
        <v>8251.2489999999998</v>
      </c>
      <c r="H18" s="17">
        <f t="shared" si="1"/>
        <v>-101.547</v>
      </c>
      <c r="I18" s="17">
        <f t="shared" si="1"/>
        <v>8149.7020000000002</v>
      </c>
      <c r="J18" s="17">
        <f t="shared" si="1"/>
        <v>8251.2489999999998</v>
      </c>
      <c r="K18" s="17">
        <f t="shared" si="1"/>
        <v>37.058</v>
      </c>
      <c r="L18" s="17">
        <f t="shared" si="1"/>
        <v>8288.3070000000007</v>
      </c>
    </row>
    <row r="19" spans="1:12" ht="25.5" x14ac:dyDescent="0.2">
      <c r="A19" s="22" t="s">
        <v>13</v>
      </c>
      <c r="B19" s="23" t="s">
        <v>14</v>
      </c>
      <c r="C19" s="14" t="s">
        <v>0</v>
      </c>
      <c r="D19" s="17">
        <f>D20+D22+D24+D26+D29</f>
        <v>2500</v>
      </c>
      <c r="E19" s="17">
        <f t="shared" ref="E19:F19" si="2">E20+E22+E24+E26+E29</f>
        <v>0</v>
      </c>
      <c r="F19" s="17">
        <f t="shared" si="2"/>
        <v>2500</v>
      </c>
      <c r="G19" s="17">
        <f>G20+G22+G24+G26+G29</f>
        <v>250</v>
      </c>
      <c r="H19" s="17">
        <f t="shared" ref="H19:I19" si="3">H20+H22+H24+H26+H29</f>
        <v>0</v>
      </c>
      <c r="I19" s="17">
        <f t="shared" si="3"/>
        <v>250</v>
      </c>
      <c r="J19" s="17">
        <f>J20+J22+J24+J26+J29</f>
        <v>250</v>
      </c>
      <c r="K19" s="17">
        <f t="shared" ref="K19:L19" si="4">K20+K22+K24+K26+K29</f>
        <v>0</v>
      </c>
      <c r="L19" s="17">
        <f t="shared" si="4"/>
        <v>250</v>
      </c>
    </row>
    <row r="20" spans="1:12" ht="25.5" x14ac:dyDescent="0.2">
      <c r="A20" s="22" t="s">
        <v>15</v>
      </c>
      <c r="B20" s="23" t="s">
        <v>16</v>
      </c>
      <c r="C20" s="14" t="s">
        <v>0</v>
      </c>
      <c r="D20" s="17">
        <f>D21</f>
        <v>50</v>
      </c>
      <c r="E20" s="17">
        <v>0</v>
      </c>
      <c r="F20" s="18">
        <f t="shared" ref="F20:F83" si="5">D20+E20</f>
        <v>50</v>
      </c>
      <c r="G20" s="17">
        <f>G21</f>
        <v>0</v>
      </c>
      <c r="H20" s="17">
        <v>0</v>
      </c>
      <c r="I20" s="18">
        <f t="shared" ref="I20:I21" si="6">G20+H20</f>
        <v>0</v>
      </c>
      <c r="J20" s="17">
        <f>J21</f>
        <v>0</v>
      </c>
      <c r="K20" s="17">
        <v>0</v>
      </c>
      <c r="L20" s="18">
        <f t="shared" ref="L20:L21" si="7">J20+K20</f>
        <v>0</v>
      </c>
    </row>
    <row r="21" spans="1:12" ht="25.5" x14ac:dyDescent="0.2">
      <c r="A21" s="24" t="s">
        <v>17</v>
      </c>
      <c r="B21" s="25" t="s">
        <v>16</v>
      </c>
      <c r="C21" s="25" t="s">
        <v>18</v>
      </c>
      <c r="D21" s="26">
        <v>50</v>
      </c>
      <c r="E21" s="17">
        <v>0</v>
      </c>
      <c r="F21" s="18">
        <f t="shared" si="5"/>
        <v>50</v>
      </c>
      <c r="G21" s="26">
        <v>0</v>
      </c>
      <c r="H21" s="17">
        <v>0</v>
      </c>
      <c r="I21" s="18">
        <f t="shared" si="6"/>
        <v>0</v>
      </c>
      <c r="J21" s="26">
        <v>0</v>
      </c>
      <c r="K21" s="17">
        <v>0</v>
      </c>
      <c r="L21" s="18">
        <f t="shared" si="7"/>
        <v>0</v>
      </c>
    </row>
    <row r="22" spans="1:12" ht="25.5" x14ac:dyDescent="0.2">
      <c r="A22" s="22" t="s">
        <v>19</v>
      </c>
      <c r="B22" s="23" t="s">
        <v>20</v>
      </c>
      <c r="C22" s="14" t="s">
        <v>0</v>
      </c>
      <c r="D22" s="17">
        <f>D23</f>
        <v>1000</v>
      </c>
      <c r="E22" s="17">
        <f t="shared" ref="E22:F22" si="8">E23</f>
        <v>0</v>
      </c>
      <c r="F22" s="17">
        <f t="shared" si="8"/>
        <v>1000</v>
      </c>
      <c r="G22" s="17">
        <f>G23</f>
        <v>200</v>
      </c>
      <c r="H22" s="17">
        <f t="shared" ref="H22:I22" si="9">H23</f>
        <v>0</v>
      </c>
      <c r="I22" s="17">
        <f t="shared" si="9"/>
        <v>200</v>
      </c>
      <c r="J22" s="17">
        <f>J23</f>
        <v>200</v>
      </c>
      <c r="K22" s="17">
        <f t="shared" ref="K22:L22" si="10">K23</f>
        <v>0</v>
      </c>
      <c r="L22" s="17">
        <f t="shared" si="10"/>
        <v>200</v>
      </c>
    </row>
    <row r="23" spans="1:12" ht="25.5" x14ac:dyDescent="0.2">
      <c r="A23" s="24" t="s">
        <v>17</v>
      </c>
      <c r="B23" s="25" t="s">
        <v>20</v>
      </c>
      <c r="C23" s="25" t="s">
        <v>18</v>
      </c>
      <c r="D23" s="26">
        <v>1000</v>
      </c>
      <c r="E23" s="17">
        <v>0</v>
      </c>
      <c r="F23" s="18">
        <f>E23+D23</f>
        <v>1000</v>
      </c>
      <c r="G23" s="26">
        <v>200</v>
      </c>
      <c r="H23" s="17">
        <v>0</v>
      </c>
      <c r="I23" s="18">
        <f>H23+G23</f>
        <v>200</v>
      </c>
      <c r="J23" s="26">
        <v>200</v>
      </c>
      <c r="K23" s="17">
        <v>0</v>
      </c>
      <c r="L23" s="18">
        <f>K23+J23</f>
        <v>200</v>
      </c>
    </row>
    <row r="24" spans="1:12" ht="25.5" x14ac:dyDescent="0.2">
      <c r="A24" s="22" t="s">
        <v>21</v>
      </c>
      <c r="B24" s="23" t="s">
        <v>22</v>
      </c>
      <c r="C24" s="14" t="s">
        <v>0</v>
      </c>
      <c r="D24" s="17">
        <f>D25</f>
        <v>1000</v>
      </c>
      <c r="E24" s="17">
        <f t="shared" ref="E24:F24" si="11">E25</f>
        <v>0</v>
      </c>
      <c r="F24" s="17">
        <f t="shared" si="11"/>
        <v>1000</v>
      </c>
      <c r="G24" s="17">
        <f>G25</f>
        <v>0</v>
      </c>
      <c r="H24" s="17">
        <f t="shared" ref="H24:I24" si="12">H25</f>
        <v>0</v>
      </c>
      <c r="I24" s="17">
        <f t="shared" si="12"/>
        <v>0</v>
      </c>
      <c r="J24" s="17">
        <f>J25</f>
        <v>0</v>
      </c>
      <c r="K24" s="17">
        <f t="shared" ref="K24:L24" si="13">K25</f>
        <v>0</v>
      </c>
      <c r="L24" s="17">
        <f t="shared" si="13"/>
        <v>0</v>
      </c>
    </row>
    <row r="25" spans="1:12" ht="25.5" x14ac:dyDescent="0.2">
      <c r="A25" s="24" t="s">
        <v>17</v>
      </c>
      <c r="B25" s="25" t="s">
        <v>22</v>
      </c>
      <c r="C25" s="25" t="s">
        <v>18</v>
      </c>
      <c r="D25" s="26">
        <v>1000</v>
      </c>
      <c r="E25" s="17">
        <v>0</v>
      </c>
      <c r="F25" s="18">
        <f>E25+D25</f>
        <v>1000</v>
      </c>
      <c r="G25" s="26">
        <v>0</v>
      </c>
      <c r="H25" s="17">
        <v>0</v>
      </c>
      <c r="I25" s="18">
        <f>H25+G25</f>
        <v>0</v>
      </c>
      <c r="J25" s="26">
        <v>0</v>
      </c>
      <c r="K25" s="17">
        <v>0</v>
      </c>
      <c r="L25" s="18">
        <f>K25+J25</f>
        <v>0</v>
      </c>
    </row>
    <row r="26" spans="1:12" ht="15.75" x14ac:dyDescent="0.2">
      <c r="A26" s="22" t="s">
        <v>111</v>
      </c>
      <c r="B26" s="23" t="s">
        <v>112</v>
      </c>
      <c r="C26" s="14" t="s">
        <v>0</v>
      </c>
      <c r="D26" s="17">
        <f>D27</f>
        <v>300</v>
      </c>
      <c r="E26" s="17">
        <f t="shared" ref="E26:L27" si="14">E27</f>
        <v>0</v>
      </c>
      <c r="F26" s="17">
        <f t="shared" si="14"/>
        <v>300</v>
      </c>
      <c r="G26" s="17">
        <f t="shared" si="14"/>
        <v>0</v>
      </c>
      <c r="H26" s="17">
        <f t="shared" si="14"/>
        <v>0</v>
      </c>
      <c r="I26" s="17">
        <f t="shared" si="14"/>
        <v>0</v>
      </c>
      <c r="J26" s="17">
        <f t="shared" si="14"/>
        <v>0</v>
      </c>
      <c r="K26" s="17">
        <f t="shared" si="14"/>
        <v>0</v>
      </c>
      <c r="L26" s="17">
        <f t="shared" si="14"/>
        <v>0</v>
      </c>
    </row>
    <row r="27" spans="1:12" ht="15.75" x14ac:dyDescent="0.2">
      <c r="A27" s="21" t="s">
        <v>111</v>
      </c>
      <c r="B27" s="20" t="s">
        <v>113</v>
      </c>
      <c r="C27" s="27" t="s">
        <v>0</v>
      </c>
      <c r="D27" s="28">
        <f>D28</f>
        <v>300</v>
      </c>
      <c r="E27" s="28">
        <f t="shared" si="14"/>
        <v>0</v>
      </c>
      <c r="F27" s="28">
        <f t="shared" si="14"/>
        <v>300</v>
      </c>
      <c r="G27" s="28">
        <f t="shared" si="14"/>
        <v>0</v>
      </c>
      <c r="H27" s="28">
        <f t="shared" si="14"/>
        <v>0</v>
      </c>
      <c r="I27" s="28">
        <f t="shared" si="14"/>
        <v>0</v>
      </c>
      <c r="J27" s="28">
        <f t="shared" si="14"/>
        <v>0</v>
      </c>
      <c r="K27" s="28">
        <f t="shared" si="14"/>
        <v>0</v>
      </c>
      <c r="L27" s="28">
        <f t="shared" si="14"/>
        <v>0</v>
      </c>
    </row>
    <row r="28" spans="1:12" ht="25.5" x14ac:dyDescent="0.2">
      <c r="A28" s="24" t="s">
        <v>17</v>
      </c>
      <c r="B28" s="25" t="s">
        <v>113</v>
      </c>
      <c r="C28" s="25" t="s">
        <v>18</v>
      </c>
      <c r="D28" s="26">
        <v>300</v>
      </c>
      <c r="E28" s="17">
        <v>0</v>
      </c>
      <c r="F28" s="18">
        <f t="shared" si="5"/>
        <v>300</v>
      </c>
      <c r="G28" s="26">
        <v>0</v>
      </c>
      <c r="H28" s="17">
        <v>0</v>
      </c>
      <c r="I28" s="18">
        <f t="shared" ref="I28:I37" si="15">G28+H28</f>
        <v>0</v>
      </c>
      <c r="J28" s="26">
        <v>0</v>
      </c>
      <c r="K28" s="17">
        <v>0</v>
      </c>
      <c r="L28" s="18">
        <f t="shared" ref="L28" si="16">J28+K28</f>
        <v>0</v>
      </c>
    </row>
    <row r="29" spans="1:12" ht="25.5" x14ac:dyDescent="0.2">
      <c r="A29" s="22" t="s">
        <v>23</v>
      </c>
      <c r="B29" s="23" t="s">
        <v>24</v>
      </c>
      <c r="C29" s="14" t="s">
        <v>0</v>
      </c>
      <c r="D29" s="17">
        <f>D30</f>
        <v>150</v>
      </c>
      <c r="E29" s="17">
        <f t="shared" ref="E29:L29" si="17">E30</f>
        <v>0</v>
      </c>
      <c r="F29" s="17">
        <f t="shared" si="17"/>
        <v>150</v>
      </c>
      <c r="G29" s="17">
        <f t="shared" si="17"/>
        <v>50</v>
      </c>
      <c r="H29" s="17">
        <f t="shared" si="17"/>
        <v>0</v>
      </c>
      <c r="I29" s="17">
        <f t="shared" si="17"/>
        <v>50</v>
      </c>
      <c r="J29" s="17">
        <f t="shared" si="17"/>
        <v>50</v>
      </c>
      <c r="K29" s="17">
        <f t="shared" si="17"/>
        <v>0</v>
      </c>
      <c r="L29" s="17">
        <f t="shared" si="17"/>
        <v>50</v>
      </c>
    </row>
    <row r="30" spans="1:12" ht="25.5" x14ac:dyDescent="0.2">
      <c r="A30" s="24" t="s">
        <v>17</v>
      </c>
      <c r="B30" s="25" t="s">
        <v>24</v>
      </c>
      <c r="C30" s="25" t="s">
        <v>18</v>
      </c>
      <c r="D30" s="26">
        <v>150</v>
      </c>
      <c r="E30" s="17">
        <v>0</v>
      </c>
      <c r="F30" s="18">
        <f t="shared" si="5"/>
        <v>150</v>
      </c>
      <c r="G30" s="26">
        <v>50</v>
      </c>
      <c r="H30" s="17">
        <v>0</v>
      </c>
      <c r="I30" s="18">
        <f t="shared" si="15"/>
        <v>50</v>
      </c>
      <c r="J30" s="26">
        <v>50</v>
      </c>
      <c r="K30" s="17">
        <v>0</v>
      </c>
      <c r="L30" s="18">
        <f t="shared" ref="L30:L33" si="18">J30+K30</f>
        <v>50</v>
      </c>
    </row>
    <row r="31" spans="1:12" ht="51" x14ac:dyDescent="0.2">
      <c r="A31" s="22" t="s">
        <v>25</v>
      </c>
      <c r="B31" s="23" t="s">
        <v>26</v>
      </c>
      <c r="C31" s="14" t="s">
        <v>0</v>
      </c>
      <c r="D31" s="17">
        <f>D32+D34+D36+D38+D42+D47+D40+D51+D49</f>
        <v>9869.559659999999</v>
      </c>
      <c r="E31" s="17">
        <f>E32+E34+E36+E38+E42+E47+E40+E51+E49</f>
        <v>5598.6939999999995</v>
      </c>
      <c r="F31" s="17">
        <f t="shared" ref="F31:H31" si="19">F32+F34+F36+F38+F42+F47+F40+F51+F49</f>
        <v>15468.253659999998</v>
      </c>
      <c r="G31" s="17">
        <f t="shared" si="19"/>
        <v>1750</v>
      </c>
      <c r="H31" s="17">
        <f t="shared" si="19"/>
        <v>0</v>
      </c>
      <c r="I31" s="18">
        <f t="shared" si="15"/>
        <v>1750</v>
      </c>
      <c r="J31" s="17">
        <f>J32+J34+J36+J38+J42+J47</f>
        <v>1750</v>
      </c>
      <c r="K31" s="17">
        <v>0</v>
      </c>
      <c r="L31" s="18">
        <f t="shared" si="18"/>
        <v>1750</v>
      </c>
    </row>
    <row r="32" spans="1:12" ht="15.75" x14ac:dyDescent="0.2">
      <c r="A32" s="22" t="s">
        <v>27</v>
      </c>
      <c r="B32" s="23" t="s">
        <v>28</v>
      </c>
      <c r="C32" s="14" t="s">
        <v>0</v>
      </c>
      <c r="D32" s="17">
        <v>4500</v>
      </c>
      <c r="E32" s="17">
        <v>0</v>
      </c>
      <c r="F32" s="18">
        <f t="shared" si="5"/>
        <v>4500</v>
      </c>
      <c r="G32" s="17">
        <f>G33</f>
        <v>1700</v>
      </c>
      <c r="H32" s="17">
        <v>0</v>
      </c>
      <c r="I32" s="18">
        <f t="shared" si="15"/>
        <v>1700</v>
      </c>
      <c r="J32" s="17">
        <f>J33</f>
        <v>1700</v>
      </c>
      <c r="K32" s="17">
        <v>0</v>
      </c>
      <c r="L32" s="18">
        <f t="shared" si="18"/>
        <v>1700</v>
      </c>
    </row>
    <row r="33" spans="1:12" ht="25.5" x14ac:dyDescent="0.2">
      <c r="A33" s="24" t="s">
        <v>17</v>
      </c>
      <c r="B33" s="25" t="s">
        <v>28</v>
      </c>
      <c r="C33" s="25" t="s">
        <v>18</v>
      </c>
      <c r="D33" s="26">
        <v>4500</v>
      </c>
      <c r="E33" s="17">
        <v>0</v>
      </c>
      <c r="F33" s="18">
        <f t="shared" si="5"/>
        <v>4500</v>
      </c>
      <c r="G33" s="26">
        <v>1700</v>
      </c>
      <c r="H33" s="17">
        <v>0</v>
      </c>
      <c r="I33" s="18">
        <f t="shared" si="15"/>
        <v>1700</v>
      </c>
      <c r="J33" s="26">
        <v>1700</v>
      </c>
      <c r="K33" s="17">
        <v>0</v>
      </c>
      <c r="L33" s="18">
        <f t="shared" si="18"/>
        <v>1700</v>
      </c>
    </row>
    <row r="34" spans="1:12" ht="15.75" x14ac:dyDescent="0.2">
      <c r="A34" s="22" t="s">
        <v>29</v>
      </c>
      <c r="B34" s="23" t="s">
        <v>30</v>
      </c>
      <c r="C34" s="14" t="s">
        <v>0</v>
      </c>
      <c r="D34" s="17">
        <f>D35</f>
        <v>50</v>
      </c>
      <c r="E34" s="17">
        <f t="shared" ref="E34:L34" si="20">E35</f>
        <v>0</v>
      </c>
      <c r="F34" s="17">
        <f t="shared" si="20"/>
        <v>50</v>
      </c>
      <c r="G34" s="17">
        <f t="shared" si="20"/>
        <v>0</v>
      </c>
      <c r="H34" s="17">
        <f t="shared" si="20"/>
        <v>0</v>
      </c>
      <c r="I34" s="17">
        <f t="shared" si="20"/>
        <v>0</v>
      </c>
      <c r="J34" s="17">
        <f t="shared" si="20"/>
        <v>0</v>
      </c>
      <c r="K34" s="17">
        <f t="shared" si="20"/>
        <v>0</v>
      </c>
      <c r="L34" s="17">
        <f t="shared" si="20"/>
        <v>0</v>
      </c>
    </row>
    <row r="35" spans="1:12" ht="25.5" x14ac:dyDescent="0.2">
      <c r="A35" s="24" t="s">
        <v>17</v>
      </c>
      <c r="B35" s="25" t="s">
        <v>30</v>
      </c>
      <c r="C35" s="25" t="s">
        <v>18</v>
      </c>
      <c r="D35" s="26">
        <v>50</v>
      </c>
      <c r="E35" s="17">
        <v>0</v>
      </c>
      <c r="F35" s="18">
        <f t="shared" si="5"/>
        <v>50</v>
      </c>
      <c r="G35" s="26">
        <v>0</v>
      </c>
      <c r="H35" s="17">
        <v>0</v>
      </c>
      <c r="I35" s="18">
        <f t="shared" si="15"/>
        <v>0</v>
      </c>
      <c r="J35" s="26">
        <v>0</v>
      </c>
      <c r="K35" s="17">
        <v>0</v>
      </c>
      <c r="L35" s="18">
        <f t="shared" ref="L35" si="21">J35+K35</f>
        <v>0</v>
      </c>
    </row>
    <row r="36" spans="1:12" ht="15.75" x14ac:dyDescent="0.2">
      <c r="A36" s="22" t="s">
        <v>31</v>
      </c>
      <c r="B36" s="23" t="s">
        <v>32</v>
      </c>
      <c r="C36" s="14" t="s">
        <v>0</v>
      </c>
      <c r="D36" s="17">
        <f>D37</f>
        <v>200</v>
      </c>
      <c r="E36" s="17">
        <f t="shared" ref="E36:L36" si="22">E37</f>
        <v>0</v>
      </c>
      <c r="F36" s="17">
        <f t="shared" si="22"/>
        <v>200</v>
      </c>
      <c r="G36" s="17">
        <f t="shared" si="22"/>
        <v>0</v>
      </c>
      <c r="H36" s="17">
        <f t="shared" si="22"/>
        <v>0</v>
      </c>
      <c r="I36" s="17">
        <f t="shared" si="22"/>
        <v>0</v>
      </c>
      <c r="J36" s="17">
        <f t="shared" si="22"/>
        <v>0</v>
      </c>
      <c r="K36" s="17">
        <f t="shared" si="22"/>
        <v>0</v>
      </c>
      <c r="L36" s="17">
        <f t="shared" si="22"/>
        <v>0</v>
      </c>
    </row>
    <row r="37" spans="1:12" ht="13.5" x14ac:dyDescent="0.2">
      <c r="A37" s="24" t="s">
        <v>33</v>
      </c>
      <c r="B37" s="25" t="s">
        <v>32</v>
      </c>
      <c r="C37" s="25" t="s">
        <v>34</v>
      </c>
      <c r="D37" s="26">
        <v>200</v>
      </c>
      <c r="E37" s="17">
        <v>0</v>
      </c>
      <c r="F37" s="18">
        <f t="shared" si="5"/>
        <v>200</v>
      </c>
      <c r="G37" s="26">
        <v>0</v>
      </c>
      <c r="H37" s="17">
        <v>0</v>
      </c>
      <c r="I37" s="18">
        <f t="shared" si="15"/>
        <v>0</v>
      </c>
      <c r="J37" s="26">
        <v>0</v>
      </c>
      <c r="K37" s="17">
        <v>0</v>
      </c>
      <c r="L37" s="18">
        <f t="shared" ref="L37" si="23">J37+K37</f>
        <v>0</v>
      </c>
    </row>
    <row r="38" spans="1:12" ht="15.75" x14ac:dyDescent="0.2">
      <c r="A38" s="22" t="s">
        <v>35</v>
      </c>
      <c r="B38" s="23" t="s">
        <v>36</v>
      </c>
      <c r="C38" s="14" t="s">
        <v>0</v>
      </c>
      <c r="D38" s="17">
        <f>D39</f>
        <v>400</v>
      </c>
      <c r="E38" s="17">
        <f t="shared" ref="E38:L38" si="24">E39</f>
        <v>0</v>
      </c>
      <c r="F38" s="17">
        <f t="shared" si="24"/>
        <v>400</v>
      </c>
      <c r="G38" s="17">
        <f t="shared" si="24"/>
        <v>50</v>
      </c>
      <c r="H38" s="17">
        <f t="shared" si="24"/>
        <v>0</v>
      </c>
      <c r="I38" s="17">
        <f t="shared" si="24"/>
        <v>50</v>
      </c>
      <c r="J38" s="17">
        <f t="shared" si="24"/>
        <v>50</v>
      </c>
      <c r="K38" s="17">
        <f t="shared" si="24"/>
        <v>0</v>
      </c>
      <c r="L38" s="17">
        <f t="shared" si="24"/>
        <v>50</v>
      </c>
    </row>
    <row r="39" spans="1:12" ht="25.5" x14ac:dyDescent="0.2">
      <c r="A39" s="32" t="s">
        <v>17</v>
      </c>
      <c r="B39" s="25" t="s">
        <v>36</v>
      </c>
      <c r="C39" s="25" t="s">
        <v>18</v>
      </c>
      <c r="D39" s="26">
        <v>400</v>
      </c>
      <c r="E39" s="17">
        <v>0</v>
      </c>
      <c r="F39" s="18">
        <f t="shared" si="5"/>
        <v>400</v>
      </c>
      <c r="G39" s="26">
        <v>50</v>
      </c>
      <c r="H39" s="17">
        <v>0</v>
      </c>
      <c r="I39" s="18">
        <f t="shared" ref="I39" si="25">G39+H39</f>
        <v>50</v>
      </c>
      <c r="J39" s="26">
        <v>50</v>
      </c>
      <c r="K39" s="17">
        <v>0</v>
      </c>
      <c r="L39" s="18">
        <f t="shared" ref="L39" si="26">J39+K39</f>
        <v>50</v>
      </c>
    </row>
    <row r="40" spans="1:12" s="31" customFormat="1" ht="25.5" x14ac:dyDescent="0.2">
      <c r="A40" s="29" t="s">
        <v>144</v>
      </c>
      <c r="B40" s="30" t="s">
        <v>145</v>
      </c>
      <c r="C40" s="30"/>
      <c r="D40" s="28">
        <f>D41</f>
        <v>0</v>
      </c>
      <c r="E40" s="28">
        <f t="shared" ref="E40:F40" si="27">E41</f>
        <v>320</v>
      </c>
      <c r="F40" s="28">
        <f t="shared" si="27"/>
        <v>320</v>
      </c>
      <c r="G40" s="28"/>
      <c r="H40" s="17"/>
      <c r="I40" s="17">
        <v>0</v>
      </c>
      <c r="J40" s="28"/>
      <c r="K40" s="17"/>
      <c r="L40" s="17">
        <v>0</v>
      </c>
    </row>
    <row r="41" spans="1:12" ht="25.5" x14ac:dyDescent="0.2">
      <c r="A41" s="32" t="s">
        <v>17</v>
      </c>
      <c r="B41" s="30" t="s">
        <v>145</v>
      </c>
      <c r="C41" s="30">
        <v>200</v>
      </c>
      <c r="D41" s="28">
        <v>0</v>
      </c>
      <c r="E41" s="17">
        <v>320</v>
      </c>
      <c r="F41" s="10">
        <f>E41+D41</f>
        <v>320</v>
      </c>
      <c r="G41" s="28"/>
      <c r="H41" s="17"/>
      <c r="I41" s="10">
        <v>0</v>
      </c>
      <c r="J41" s="28"/>
      <c r="K41" s="17"/>
      <c r="L41" s="10">
        <v>0</v>
      </c>
    </row>
    <row r="42" spans="1:12" ht="38.25" x14ac:dyDescent="0.2">
      <c r="A42" s="22" t="s">
        <v>102</v>
      </c>
      <c r="B42" s="23" t="s">
        <v>103</v>
      </c>
      <c r="C42" s="14" t="s">
        <v>0</v>
      </c>
      <c r="D42" s="17">
        <f>D43+D45</f>
        <v>16</v>
      </c>
      <c r="E42" s="17">
        <f t="shared" ref="E42:F42" si="28">E43+E45</f>
        <v>0</v>
      </c>
      <c r="F42" s="17">
        <f t="shared" si="28"/>
        <v>16</v>
      </c>
      <c r="G42" s="17">
        <f>G43+G45</f>
        <v>0</v>
      </c>
      <c r="H42" s="17">
        <f t="shared" ref="H42:I42" si="29">H43+H45</f>
        <v>0</v>
      </c>
      <c r="I42" s="17">
        <f t="shared" si="29"/>
        <v>0</v>
      </c>
      <c r="J42" s="17">
        <f>J43+J45</f>
        <v>0</v>
      </c>
      <c r="K42" s="17">
        <f t="shared" ref="K42:L42" si="30">K43+K45</f>
        <v>0</v>
      </c>
      <c r="L42" s="17">
        <f t="shared" si="30"/>
        <v>0</v>
      </c>
    </row>
    <row r="43" spans="1:12" ht="25.5" x14ac:dyDescent="0.2">
      <c r="A43" s="21" t="s">
        <v>104</v>
      </c>
      <c r="B43" s="20" t="s">
        <v>105</v>
      </c>
      <c r="C43" s="27" t="s">
        <v>0</v>
      </c>
      <c r="D43" s="28">
        <f>D44</f>
        <v>15</v>
      </c>
      <c r="E43" s="28">
        <f t="shared" ref="E43:F43" si="31">E44</f>
        <v>0</v>
      </c>
      <c r="F43" s="28">
        <f t="shared" si="31"/>
        <v>15</v>
      </c>
      <c r="G43" s="28">
        <f>G44</f>
        <v>0</v>
      </c>
      <c r="H43" s="28">
        <f t="shared" ref="H43:I43" si="32">H44</f>
        <v>0</v>
      </c>
      <c r="I43" s="28">
        <f t="shared" si="32"/>
        <v>0</v>
      </c>
      <c r="J43" s="28">
        <f>J44</f>
        <v>0</v>
      </c>
      <c r="K43" s="28">
        <f t="shared" ref="K43:L43" si="33">K44</f>
        <v>0</v>
      </c>
      <c r="L43" s="28">
        <f t="shared" si="33"/>
        <v>0</v>
      </c>
    </row>
    <row r="44" spans="1:12" ht="25.5" x14ac:dyDescent="0.2">
      <c r="A44" s="24" t="s">
        <v>17</v>
      </c>
      <c r="B44" s="25" t="s">
        <v>105</v>
      </c>
      <c r="C44" s="25" t="s">
        <v>18</v>
      </c>
      <c r="D44" s="26">
        <v>15</v>
      </c>
      <c r="E44" s="17">
        <v>0</v>
      </c>
      <c r="F44" s="18">
        <f t="shared" si="5"/>
        <v>15</v>
      </c>
      <c r="G44" s="26">
        <v>0</v>
      </c>
      <c r="H44" s="17">
        <v>0</v>
      </c>
      <c r="I44" s="18">
        <f t="shared" ref="I44" si="34">G44+H44</f>
        <v>0</v>
      </c>
      <c r="J44" s="26">
        <v>0</v>
      </c>
      <c r="K44" s="17">
        <v>0</v>
      </c>
      <c r="L44" s="18">
        <f t="shared" ref="L44" si="35">J44+K44</f>
        <v>0</v>
      </c>
    </row>
    <row r="45" spans="1:12" ht="25.5" x14ac:dyDescent="0.2">
      <c r="A45" s="21" t="s">
        <v>106</v>
      </c>
      <c r="B45" s="20" t="s">
        <v>107</v>
      </c>
      <c r="C45" s="27" t="s">
        <v>0</v>
      </c>
      <c r="D45" s="28">
        <f>D46</f>
        <v>1</v>
      </c>
      <c r="E45" s="28">
        <f t="shared" ref="E45:F45" si="36">E46</f>
        <v>0</v>
      </c>
      <c r="F45" s="28">
        <f t="shared" si="36"/>
        <v>1</v>
      </c>
      <c r="G45" s="28">
        <f>G46</f>
        <v>0</v>
      </c>
      <c r="H45" s="28">
        <f t="shared" ref="H45:I45" si="37">H46</f>
        <v>0</v>
      </c>
      <c r="I45" s="28">
        <f t="shared" si="37"/>
        <v>0</v>
      </c>
      <c r="J45" s="28">
        <f>J46</f>
        <v>0</v>
      </c>
      <c r="K45" s="28">
        <f t="shared" ref="K45:L45" si="38">K46</f>
        <v>0</v>
      </c>
      <c r="L45" s="28">
        <f t="shared" si="38"/>
        <v>0</v>
      </c>
    </row>
    <row r="46" spans="1:12" ht="25.5" x14ac:dyDescent="0.2">
      <c r="A46" s="24" t="s">
        <v>17</v>
      </c>
      <c r="B46" s="25" t="s">
        <v>107</v>
      </c>
      <c r="C46" s="25" t="s">
        <v>18</v>
      </c>
      <c r="D46" s="26">
        <v>1</v>
      </c>
      <c r="E46" s="17">
        <v>0</v>
      </c>
      <c r="F46" s="18">
        <f t="shared" si="5"/>
        <v>1</v>
      </c>
      <c r="G46" s="26">
        <v>0</v>
      </c>
      <c r="H46" s="17">
        <v>0</v>
      </c>
      <c r="I46" s="18">
        <f t="shared" ref="I46" si="39">G46+H46</f>
        <v>0</v>
      </c>
      <c r="J46" s="26">
        <v>0</v>
      </c>
      <c r="K46" s="17">
        <v>0</v>
      </c>
      <c r="L46" s="18">
        <f t="shared" ref="L46" si="40">J46+K46</f>
        <v>0</v>
      </c>
    </row>
    <row r="47" spans="1:12" ht="51" x14ac:dyDescent="0.2">
      <c r="A47" s="21" t="s">
        <v>108</v>
      </c>
      <c r="B47" s="20" t="s">
        <v>109</v>
      </c>
      <c r="C47" s="27" t="s">
        <v>0</v>
      </c>
      <c r="D47" s="28">
        <f>D48</f>
        <v>4703.5596599999999</v>
      </c>
      <c r="E47" s="28">
        <f t="shared" ref="E47:F47" si="41">E48</f>
        <v>0</v>
      </c>
      <c r="F47" s="28">
        <f t="shared" si="41"/>
        <v>4703.5596599999999</v>
      </c>
      <c r="G47" s="28">
        <f>G48</f>
        <v>0</v>
      </c>
      <c r="H47" s="28">
        <f t="shared" ref="H47:I47" si="42">H48</f>
        <v>0</v>
      </c>
      <c r="I47" s="28">
        <f t="shared" si="42"/>
        <v>0</v>
      </c>
      <c r="J47" s="28">
        <f>J48</f>
        <v>0</v>
      </c>
      <c r="K47" s="28">
        <f t="shared" ref="K47:L47" si="43">K48</f>
        <v>0</v>
      </c>
      <c r="L47" s="28">
        <f t="shared" si="43"/>
        <v>0</v>
      </c>
    </row>
    <row r="48" spans="1:12" ht="25.5" x14ac:dyDescent="0.2">
      <c r="A48" s="24" t="s">
        <v>17</v>
      </c>
      <c r="B48" s="25" t="s">
        <v>109</v>
      </c>
      <c r="C48" s="25" t="s">
        <v>18</v>
      </c>
      <c r="D48" s="26">
        <v>4703.5596599999999</v>
      </c>
      <c r="E48" s="17">
        <v>0</v>
      </c>
      <c r="F48" s="18">
        <f t="shared" si="5"/>
        <v>4703.5596599999999</v>
      </c>
      <c r="G48" s="26">
        <v>0</v>
      </c>
      <c r="H48" s="17">
        <v>0</v>
      </c>
      <c r="I48" s="18">
        <f t="shared" ref="I48" si="44">G48+H48</f>
        <v>0</v>
      </c>
      <c r="J48" s="26">
        <v>0</v>
      </c>
      <c r="K48" s="17">
        <v>0</v>
      </c>
      <c r="L48" s="18">
        <f t="shared" ref="L48" si="45">J48+K48</f>
        <v>0</v>
      </c>
    </row>
    <row r="49" spans="1:15" ht="51" x14ac:dyDescent="0.2">
      <c r="A49" s="29" t="s">
        <v>142</v>
      </c>
      <c r="B49" s="30" t="s">
        <v>143</v>
      </c>
      <c r="C49" s="27" t="s">
        <v>0</v>
      </c>
      <c r="D49" s="28">
        <f>D50</f>
        <v>0</v>
      </c>
      <c r="E49" s="28">
        <f t="shared" ref="E49:F49" si="46">E50</f>
        <v>5000</v>
      </c>
      <c r="F49" s="28">
        <f t="shared" si="46"/>
        <v>5000</v>
      </c>
      <c r="G49" s="28">
        <f>G50</f>
        <v>0</v>
      </c>
      <c r="H49" s="28">
        <f t="shared" ref="H49:I49" si="47">H50</f>
        <v>0</v>
      </c>
      <c r="I49" s="28">
        <f t="shared" si="47"/>
        <v>0</v>
      </c>
      <c r="J49" s="28">
        <f>J50</f>
        <v>0</v>
      </c>
      <c r="K49" s="28">
        <f t="shared" ref="K49:L49" si="48">K50</f>
        <v>0</v>
      </c>
      <c r="L49" s="28">
        <f t="shared" si="48"/>
        <v>0</v>
      </c>
    </row>
    <row r="50" spans="1:15" ht="25.5" x14ac:dyDescent="0.2">
      <c r="A50" s="24" t="s">
        <v>17</v>
      </c>
      <c r="B50" s="33" t="s">
        <v>143</v>
      </c>
      <c r="C50" s="25" t="s">
        <v>18</v>
      </c>
      <c r="D50" s="26">
        <v>0</v>
      </c>
      <c r="E50" s="17">
        <v>5000</v>
      </c>
      <c r="F50" s="10">
        <f>E50+D50</f>
        <v>5000</v>
      </c>
      <c r="G50" s="26">
        <v>0</v>
      </c>
      <c r="H50" s="17">
        <v>0</v>
      </c>
      <c r="I50" s="10">
        <f t="shared" ref="I50" si="49">G50+H50</f>
        <v>0</v>
      </c>
      <c r="J50" s="26">
        <v>0</v>
      </c>
      <c r="K50" s="17">
        <v>0</v>
      </c>
      <c r="L50" s="10">
        <f t="shared" ref="L50" si="50">J50+K50</f>
        <v>0</v>
      </c>
    </row>
    <row r="51" spans="1:15" ht="25.5" x14ac:dyDescent="0.2">
      <c r="A51" s="29" t="s">
        <v>146</v>
      </c>
      <c r="B51" s="30" t="s">
        <v>147</v>
      </c>
      <c r="C51" s="30"/>
      <c r="D51" s="28">
        <f>D52</f>
        <v>0</v>
      </c>
      <c r="E51" s="28">
        <f t="shared" ref="E51:F51" si="51">E52</f>
        <v>278.69400000000002</v>
      </c>
      <c r="F51" s="28">
        <f t="shared" si="51"/>
        <v>278.69400000000002</v>
      </c>
      <c r="G51" s="26"/>
      <c r="H51" s="17"/>
      <c r="I51" s="10"/>
      <c r="J51" s="26"/>
      <c r="K51" s="17"/>
      <c r="L51" s="10"/>
    </row>
    <row r="52" spans="1:15" ht="25.5" x14ac:dyDescent="0.2">
      <c r="A52" s="24" t="s">
        <v>17</v>
      </c>
      <c r="B52" s="33" t="s">
        <v>147</v>
      </c>
      <c r="C52" s="25">
        <v>200</v>
      </c>
      <c r="D52" s="26">
        <v>0</v>
      </c>
      <c r="E52" s="17">
        <v>278.69400000000002</v>
      </c>
      <c r="F52" s="34">
        <f>E52+D52</f>
        <v>278.69400000000002</v>
      </c>
      <c r="G52" s="26"/>
      <c r="H52" s="17"/>
      <c r="I52" s="10"/>
      <c r="J52" s="26"/>
      <c r="K52" s="17"/>
      <c r="L52" s="10"/>
    </row>
    <row r="53" spans="1:15" ht="25.5" x14ac:dyDescent="0.2">
      <c r="A53" s="22" t="s">
        <v>37</v>
      </c>
      <c r="B53" s="23" t="s">
        <v>38</v>
      </c>
      <c r="C53" s="14" t="s">
        <v>0</v>
      </c>
      <c r="D53" s="17">
        <f>D54+D56+D58+D61+D64+D66</f>
        <v>37543.877999999997</v>
      </c>
      <c r="E53" s="17">
        <f t="shared" ref="E53:F53" si="52">E54+E56+E58+E61+E64+E66</f>
        <v>516.13899999999921</v>
      </c>
      <c r="F53" s="17">
        <f t="shared" si="52"/>
        <v>38060.017</v>
      </c>
      <c r="G53" s="17">
        <f>G54+G56+G58+G61+G64</f>
        <v>6251.2489999999998</v>
      </c>
      <c r="H53" s="17">
        <f t="shared" ref="H53:I53" si="53">H54+H56+H58+H61+H64</f>
        <v>-101.547</v>
      </c>
      <c r="I53" s="17">
        <f t="shared" si="53"/>
        <v>6149.7020000000002</v>
      </c>
      <c r="J53" s="17">
        <f>J54+J56+J58+J61+J64</f>
        <v>6251.2489999999998</v>
      </c>
      <c r="K53" s="17">
        <f t="shared" ref="K53:L53" si="54">K54+K56+K58+K61+K64</f>
        <v>37.058</v>
      </c>
      <c r="L53" s="17">
        <f t="shared" si="54"/>
        <v>6288.3070000000007</v>
      </c>
    </row>
    <row r="54" spans="1:15" ht="25.5" x14ac:dyDescent="0.2">
      <c r="A54" s="22" t="s">
        <v>39</v>
      </c>
      <c r="B54" s="23" t="s">
        <v>40</v>
      </c>
      <c r="C54" s="14" t="s">
        <v>0</v>
      </c>
      <c r="D54" s="17">
        <f>D55</f>
        <v>3054.4760000000001</v>
      </c>
      <c r="E54" s="17">
        <f t="shared" ref="E54:F54" si="55">E55</f>
        <v>516.13900000000001</v>
      </c>
      <c r="F54" s="17">
        <f t="shared" si="55"/>
        <v>3570.6150000000002</v>
      </c>
      <c r="G54" s="17">
        <f>G55</f>
        <v>3096.5010000000002</v>
      </c>
      <c r="H54" s="17">
        <f t="shared" ref="H54:I54" si="56">H55</f>
        <v>-101.547</v>
      </c>
      <c r="I54" s="17">
        <f t="shared" si="56"/>
        <v>2994.9540000000002</v>
      </c>
      <c r="J54" s="17">
        <f>J55</f>
        <v>3096.5010000000002</v>
      </c>
      <c r="K54" s="17">
        <f t="shared" ref="K54:L54" si="57">K55</f>
        <v>37.058</v>
      </c>
      <c r="L54" s="17">
        <f t="shared" si="57"/>
        <v>3133.5590000000002</v>
      </c>
    </row>
    <row r="55" spans="1:15" ht="25.5" x14ac:dyDescent="0.2">
      <c r="A55" s="24" t="s">
        <v>17</v>
      </c>
      <c r="B55" s="25" t="s">
        <v>40</v>
      </c>
      <c r="C55" s="25" t="s">
        <v>18</v>
      </c>
      <c r="D55" s="26">
        <v>3054.4760000000001</v>
      </c>
      <c r="E55" s="17">
        <v>516.13900000000001</v>
      </c>
      <c r="F55" s="18">
        <f t="shared" si="5"/>
        <v>3570.6150000000002</v>
      </c>
      <c r="G55" s="26">
        <v>3096.5010000000002</v>
      </c>
      <c r="H55" s="17">
        <v>-101.547</v>
      </c>
      <c r="I55" s="18">
        <f t="shared" ref="I55" si="58">G55+H55</f>
        <v>2994.9540000000002</v>
      </c>
      <c r="J55" s="26">
        <v>3096.5010000000002</v>
      </c>
      <c r="K55" s="17">
        <v>37.058</v>
      </c>
      <c r="L55" s="18">
        <f t="shared" ref="L55" si="59">J55+K55</f>
        <v>3133.5590000000002</v>
      </c>
      <c r="M55" t="s">
        <v>136</v>
      </c>
      <c r="N55" t="s">
        <v>137</v>
      </c>
      <c r="O55" t="s">
        <v>138</v>
      </c>
    </row>
    <row r="56" spans="1:15" ht="25.5" x14ac:dyDescent="0.2">
      <c r="A56" s="21" t="s">
        <v>41</v>
      </c>
      <c r="B56" s="20" t="s">
        <v>42</v>
      </c>
      <c r="C56" s="27" t="s">
        <v>0</v>
      </c>
      <c r="D56" s="28">
        <f>D57</f>
        <v>3154.748</v>
      </c>
      <c r="E56" s="28">
        <f t="shared" ref="E56:F56" si="60">E57</f>
        <v>0</v>
      </c>
      <c r="F56" s="28">
        <f t="shared" si="60"/>
        <v>3154.748</v>
      </c>
      <c r="G56" s="28">
        <f>G57</f>
        <v>3154.748</v>
      </c>
      <c r="H56" s="28">
        <f t="shared" ref="H56:I56" si="61">H57</f>
        <v>0</v>
      </c>
      <c r="I56" s="28">
        <f t="shared" si="61"/>
        <v>3154.748</v>
      </c>
      <c r="J56" s="28">
        <f>J57</f>
        <v>3154.748</v>
      </c>
      <c r="K56" s="28">
        <f t="shared" ref="K56:L56" si="62">K57</f>
        <v>0</v>
      </c>
      <c r="L56" s="28">
        <f t="shared" si="62"/>
        <v>3154.748</v>
      </c>
    </row>
    <row r="57" spans="1:15" ht="25.5" x14ac:dyDescent="0.2">
      <c r="A57" s="24" t="s">
        <v>17</v>
      </c>
      <c r="B57" s="25" t="s">
        <v>42</v>
      </c>
      <c r="C57" s="25" t="s">
        <v>18</v>
      </c>
      <c r="D57" s="26">
        <v>3154.748</v>
      </c>
      <c r="E57" s="17">
        <v>0</v>
      </c>
      <c r="F57" s="18">
        <f t="shared" si="5"/>
        <v>3154.748</v>
      </c>
      <c r="G57" s="26">
        <v>3154.748</v>
      </c>
      <c r="H57" s="17">
        <v>0</v>
      </c>
      <c r="I57" s="18">
        <f t="shared" ref="I57" si="63">G57+H57</f>
        <v>3154.748</v>
      </c>
      <c r="J57" s="26">
        <v>3154.748</v>
      </c>
      <c r="K57" s="17">
        <v>0</v>
      </c>
      <c r="L57" s="18">
        <f t="shared" ref="L57" si="64">J57+K57</f>
        <v>3154.748</v>
      </c>
    </row>
    <row r="58" spans="1:15" ht="15.75" x14ac:dyDescent="0.2">
      <c r="A58" s="22" t="s">
        <v>43</v>
      </c>
      <c r="B58" s="23" t="s">
        <v>44</v>
      </c>
      <c r="C58" s="14" t="s">
        <v>0</v>
      </c>
      <c r="D58" s="17">
        <f>D59</f>
        <v>5900</v>
      </c>
      <c r="E58" s="17">
        <f t="shared" ref="E58:F59" si="65">E59</f>
        <v>0</v>
      </c>
      <c r="F58" s="17">
        <f t="shared" si="65"/>
        <v>5900</v>
      </c>
      <c r="G58" s="17">
        <f>G59</f>
        <v>0</v>
      </c>
      <c r="H58" s="17">
        <f t="shared" ref="H58:I59" si="66">H59</f>
        <v>0</v>
      </c>
      <c r="I58" s="17">
        <f t="shared" si="66"/>
        <v>0</v>
      </c>
      <c r="J58" s="17">
        <f>J59</f>
        <v>0</v>
      </c>
      <c r="K58" s="17">
        <f t="shared" ref="K58:L59" si="67">K59</f>
        <v>0</v>
      </c>
      <c r="L58" s="17">
        <f t="shared" si="67"/>
        <v>0</v>
      </c>
    </row>
    <row r="59" spans="1:15" ht="15.75" x14ac:dyDescent="0.2">
      <c r="A59" s="21" t="s">
        <v>45</v>
      </c>
      <c r="B59" s="20" t="s">
        <v>46</v>
      </c>
      <c r="C59" s="27" t="s">
        <v>0</v>
      </c>
      <c r="D59" s="28">
        <f>D60</f>
        <v>5900</v>
      </c>
      <c r="E59" s="28">
        <f t="shared" si="65"/>
        <v>0</v>
      </c>
      <c r="F59" s="28">
        <f t="shared" si="65"/>
        <v>5900</v>
      </c>
      <c r="G59" s="28">
        <f>G60</f>
        <v>0</v>
      </c>
      <c r="H59" s="28">
        <f t="shared" si="66"/>
        <v>0</v>
      </c>
      <c r="I59" s="28">
        <f t="shared" si="66"/>
        <v>0</v>
      </c>
      <c r="J59" s="28">
        <f>J60</f>
        <v>0</v>
      </c>
      <c r="K59" s="28">
        <f t="shared" si="67"/>
        <v>0</v>
      </c>
      <c r="L59" s="28">
        <f t="shared" si="67"/>
        <v>0</v>
      </c>
    </row>
    <row r="60" spans="1:15" ht="25.5" x14ac:dyDescent="0.2">
      <c r="A60" s="24" t="s">
        <v>17</v>
      </c>
      <c r="B60" s="25" t="s">
        <v>46</v>
      </c>
      <c r="C60" s="25" t="s">
        <v>18</v>
      </c>
      <c r="D60" s="26">
        <v>5900</v>
      </c>
      <c r="E60" s="17">
        <v>0</v>
      </c>
      <c r="F60" s="18">
        <f t="shared" si="5"/>
        <v>5900</v>
      </c>
      <c r="G60" s="26">
        <v>0</v>
      </c>
      <c r="H60" s="17">
        <v>0</v>
      </c>
      <c r="I60" s="18">
        <f t="shared" ref="I60" si="68">G60+H60</f>
        <v>0</v>
      </c>
      <c r="J60" s="26">
        <v>0</v>
      </c>
      <c r="K60" s="17">
        <v>0</v>
      </c>
      <c r="L60" s="18">
        <f t="shared" ref="L60" si="69">J60+K60</f>
        <v>0</v>
      </c>
    </row>
    <row r="61" spans="1:15" ht="25.5" x14ac:dyDescent="0.2">
      <c r="A61" s="22" t="s">
        <v>47</v>
      </c>
      <c r="B61" s="23" t="s">
        <v>48</v>
      </c>
      <c r="C61" s="14" t="s">
        <v>0</v>
      </c>
      <c r="D61" s="17">
        <f>D62</f>
        <v>8000</v>
      </c>
      <c r="E61" s="17">
        <f t="shared" ref="E61:F62" si="70">E62</f>
        <v>0</v>
      </c>
      <c r="F61" s="17">
        <f t="shared" si="70"/>
        <v>8000</v>
      </c>
      <c r="G61" s="17">
        <f>G62</f>
        <v>0</v>
      </c>
      <c r="H61" s="17">
        <f t="shared" ref="H61:I62" si="71">H62</f>
        <v>0</v>
      </c>
      <c r="I61" s="17">
        <f t="shared" si="71"/>
        <v>0</v>
      </c>
      <c r="J61" s="17">
        <f>J62</f>
        <v>0</v>
      </c>
      <c r="K61" s="17">
        <f t="shared" ref="K61:L62" si="72">K62</f>
        <v>0</v>
      </c>
      <c r="L61" s="17">
        <f t="shared" si="72"/>
        <v>0</v>
      </c>
    </row>
    <row r="62" spans="1:15" ht="25.5" x14ac:dyDescent="0.2">
      <c r="A62" s="21" t="s">
        <v>47</v>
      </c>
      <c r="B62" s="20" t="s">
        <v>49</v>
      </c>
      <c r="C62" s="27" t="s">
        <v>0</v>
      </c>
      <c r="D62" s="28">
        <f>D63</f>
        <v>8000</v>
      </c>
      <c r="E62" s="28">
        <f t="shared" si="70"/>
        <v>0</v>
      </c>
      <c r="F62" s="28">
        <f t="shared" si="70"/>
        <v>8000</v>
      </c>
      <c r="G62" s="28">
        <f>G63</f>
        <v>0</v>
      </c>
      <c r="H62" s="28">
        <f t="shared" si="71"/>
        <v>0</v>
      </c>
      <c r="I62" s="28">
        <f t="shared" si="71"/>
        <v>0</v>
      </c>
      <c r="J62" s="28">
        <f>J63</f>
        <v>0</v>
      </c>
      <c r="K62" s="28">
        <f t="shared" si="72"/>
        <v>0</v>
      </c>
      <c r="L62" s="28">
        <f t="shared" si="72"/>
        <v>0</v>
      </c>
    </row>
    <row r="63" spans="1:15" ht="25.5" x14ac:dyDescent="0.2">
      <c r="A63" s="24" t="s">
        <v>17</v>
      </c>
      <c r="B63" s="25" t="s">
        <v>49</v>
      </c>
      <c r="C63" s="25" t="s">
        <v>18</v>
      </c>
      <c r="D63" s="26">
        <v>8000</v>
      </c>
      <c r="E63" s="17">
        <v>0</v>
      </c>
      <c r="F63" s="18">
        <f t="shared" si="5"/>
        <v>8000</v>
      </c>
      <c r="G63" s="26">
        <v>0</v>
      </c>
      <c r="H63" s="17">
        <v>0</v>
      </c>
      <c r="I63" s="18">
        <f t="shared" ref="I63" si="73">G63+H63</f>
        <v>0</v>
      </c>
      <c r="J63" s="26">
        <v>0</v>
      </c>
      <c r="K63" s="17">
        <v>0</v>
      </c>
      <c r="L63" s="18">
        <f t="shared" ref="L63" si="74">J63+K63</f>
        <v>0</v>
      </c>
    </row>
    <row r="64" spans="1:15" ht="76.5" x14ac:dyDescent="0.2">
      <c r="A64" s="21" t="s">
        <v>50</v>
      </c>
      <c r="B64" s="20" t="s">
        <v>51</v>
      </c>
      <c r="C64" s="27" t="s">
        <v>0</v>
      </c>
      <c r="D64" s="28">
        <f>D65</f>
        <v>17434.653999999999</v>
      </c>
      <c r="E64" s="28">
        <f t="shared" ref="E64:F64" si="75">E65</f>
        <v>-17434.653999999999</v>
      </c>
      <c r="F64" s="28">
        <f t="shared" si="75"/>
        <v>0</v>
      </c>
      <c r="G64" s="28">
        <f>G65</f>
        <v>0</v>
      </c>
      <c r="H64" s="28">
        <f t="shared" ref="H64:I64" si="76">H65</f>
        <v>0</v>
      </c>
      <c r="I64" s="28">
        <f t="shared" si="76"/>
        <v>0</v>
      </c>
      <c r="J64" s="28">
        <f>J65</f>
        <v>0</v>
      </c>
      <c r="K64" s="28">
        <f t="shared" ref="K64:L64" si="77">K65</f>
        <v>0</v>
      </c>
      <c r="L64" s="28">
        <f t="shared" si="77"/>
        <v>0</v>
      </c>
    </row>
    <row r="65" spans="1:12" ht="25.5" x14ac:dyDescent="0.2">
      <c r="A65" s="24" t="s">
        <v>17</v>
      </c>
      <c r="B65" s="25" t="s">
        <v>51</v>
      </c>
      <c r="C65" s="25" t="s">
        <v>18</v>
      </c>
      <c r="D65" s="26">
        <v>17434.653999999999</v>
      </c>
      <c r="E65" s="17">
        <v>-17434.653999999999</v>
      </c>
      <c r="F65" s="18">
        <f t="shared" si="5"/>
        <v>0</v>
      </c>
      <c r="G65" s="26">
        <v>0</v>
      </c>
      <c r="H65" s="17">
        <v>0</v>
      </c>
      <c r="I65" s="18">
        <f t="shared" ref="I65" si="78">G65+H65</f>
        <v>0</v>
      </c>
      <c r="J65" s="26">
        <v>0</v>
      </c>
      <c r="K65" s="17">
        <v>0</v>
      </c>
      <c r="L65" s="18">
        <f t="shared" ref="L65" si="79">J65+K65</f>
        <v>0</v>
      </c>
    </row>
    <row r="66" spans="1:12" ht="76.5" x14ac:dyDescent="0.2">
      <c r="A66" s="21" t="s">
        <v>139</v>
      </c>
      <c r="B66" s="20" t="s">
        <v>140</v>
      </c>
      <c r="C66" s="27" t="s">
        <v>0</v>
      </c>
      <c r="D66" s="28">
        <f>D67</f>
        <v>0</v>
      </c>
      <c r="E66" s="28">
        <f t="shared" ref="E66:F66" si="80">E67</f>
        <v>17434.653999999999</v>
      </c>
      <c r="F66" s="28">
        <f t="shared" si="80"/>
        <v>17434.653999999999</v>
      </c>
      <c r="G66" s="28">
        <f>G67</f>
        <v>0</v>
      </c>
      <c r="H66" s="28">
        <f t="shared" ref="H66:I66" si="81">H67</f>
        <v>0</v>
      </c>
      <c r="I66" s="28">
        <f t="shared" si="81"/>
        <v>0</v>
      </c>
      <c r="J66" s="28">
        <f>J67</f>
        <v>0</v>
      </c>
      <c r="K66" s="28">
        <f t="shared" ref="K66:L66" si="82">K67</f>
        <v>0</v>
      </c>
      <c r="L66" s="28">
        <f t="shared" si="82"/>
        <v>0</v>
      </c>
    </row>
    <row r="67" spans="1:12" ht="25.5" x14ac:dyDescent="0.2">
      <c r="A67" s="24" t="s">
        <v>17</v>
      </c>
      <c r="B67" s="25" t="s">
        <v>140</v>
      </c>
      <c r="C67" s="25" t="s">
        <v>18</v>
      </c>
      <c r="D67" s="26">
        <v>0</v>
      </c>
      <c r="E67" s="17">
        <v>17434.653999999999</v>
      </c>
      <c r="F67" s="18">
        <f t="shared" ref="F67" si="83">D67+E67</f>
        <v>17434.653999999999</v>
      </c>
      <c r="G67" s="26">
        <v>0</v>
      </c>
      <c r="H67" s="17">
        <v>0</v>
      </c>
      <c r="I67" s="18">
        <f t="shared" ref="I67" si="84">G67+H67</f>
        <v>0</v>
      </c>
      <c r="J67" s="26">
        <v>0</v>
      </c>
      <c r="K67" s="17">
        <v>0</v>
      </c>
      <c r="L67" s="18">
        <f t="shared" ref="L67" si="85">J67+K67</f>
        <v>0</v>
      </c>
    </row>
    <row r="68" spans="1:12" ht="25.5" x14ac:dyDescent="0.2">
      <c r="A68" s="22" t="s">
        <v>52</v>
      </c>
      <c r="B68" s="23" t="s">
        <v>53</v>
      </c>
      <c r="C68" s="14" t="s">
        <v>0</v>
      </c>
      <c r="D68" s="17">
        <f>D69+D71</f>
        <v>30460.05</v>
      </c>
      <c r="E68" s="17">
        <f t="shared" ref="E68:F68" si="86">E69+E71</f>
        <v>0</v>
      </c>
      <c r="F68" s="17">
        <f t="shared" si="86"/>
        <v>30460.05</v>
      </c>
      <c r="G68" s="17">
        <f>G69+G71</f>
        <v>25000</v>
      </c>
      <c r="H68" s="17">
        <f t="shared" ref="H68:I68" si="87">H69+H71</f>
        <v>0</v>
      </c>
      <c r="I68" s="17">
        <f t="shared" si="87"/>
        <v>25000</v>
      </c>
      <c r="J68" s="17">
        <f>J69+J71</f>
        <v>20000</v>
      </c>
      <c r="K68" s="17">
        <f t="shared" ref="K68:L68" si="88">K69+K71</f>
        <v>0</v>
      </c>
      <c r="L68" s="17">
        <f t="shared" si="88"/>
        <v>20000</v>
      </c>
    </row>
    <row r="69" spans="1:12" s="31" customFormat="1" ht="38.25" x14ac:dyDescent="0.2">
      <c r="A69" s="29" t="s">
        <v>114</v>
      </c>
      <c r="B69" s="30" t="s">
        <v>115</v>
      </c>
      <c r="C69" s="30" t="s">
        <v>0</v>
      </c>
      <c r="D69" s="28">
        <f>D70</f>
        <v>67</v>
      </c>
      <c r="E69" s="28">
        <f t="shared" ref="E69:F69" si="89">E70</f>
        <v>0</v>
      </c>
      <c r="F69" s="28">
        <f t="shared" si="89"/>
        <v>67</v>
      </c>
      <c r="G69" s="28">
        <f>G70</f>
        <v>0</v>
      </c>
      <c r="H69" s="28">
        <f t="shared" ref="H69:I69" si="90">H70</f>
        <v>0</v>
      </c>
      <c r="I69" s="28">
        <f t="shared" si="90"/>
        <v>0</v>
      </c>
      <c r="J69" s="28">
        <f>J70</f>
        <v>0</v>
      </c>
      <c r="K69" s="28">
        <f t="shared" ref="K69:L69" si="91">K70</f>
        <v>0</v>
      </c>
      <c r="L69" s="28">
        <f t="shared" si="91"/>
        <v>0</v>
      </c>
    </row>
    <row r="70" spans="1:12" s="9" customFormat="1" ht="38.25" x14ac:dyDescent="0.2">
      <c r="A70" s="32" t="s">
        <v>54</v>
      </c>
      <c r="B70" s="33" t="s">
        <v>115</v>
      </c>
      <c r="C70" s="33" t="s">
        <v>55</v>
      </c>
      <c r="D70" s="26">
        <v>67</v>
      </c>
      <c r="E70" s="17">
        <v>0</v>
      </c>
      <c r="F70" s="18">
        <f>E70+D70</f>
        <v>67</v>
      </c>
      <c r="G70" s="26">
        <v>0</v>
      </c>
      <c r="H70" s="17">
        <v>0</v>
      </c>
      <c r="I70" s="18">
        <f>H70+G70</f>
        <v>0</v>
      </c>
      <c r="J70" s="26">
        <v>0</v>
      </c>
      <c r="K70" s="17">
        <v>0</v>
      </c>
      <c r="L70" s="18">
        <f>K70+J70</f>
        <v>0</v>
      </c>
    </row>
    <row r="71" spans="1:12" ht="25.5" x14ac:dyDescent="0.2">
      <c r="A71" s="22" t="s">
        <v>56</v>
      </c>
      <c r="B71" s="23" t="s">
        <v>57</v>
      </c>
      <c r="C71" s="14" t="s">
        <v>0</v>
      </c>
      <c r="D71" s="17">
        <f>D72</f>
        <v>30393.05</v>
      </c>
      <c r="E71" s="17">
        <f t="shared" ref="E71:F72" si="92">E72</f>
        <v>0</v>
      </c>
      <c r="F71" s="17">
        <f t="shared" si="92"/>
        <v>30393.05</v>
      </c>
      <c r="G71" s="17">
        <f>G72</f>
        <v>25000</v>
      </c>
      <c r="H71" s="17">
        <f t="shared" ref="H71:I72" si="93">H72</f>
        <v>0</v>
      </c>
      <c r="I71" s="17">
        <f t="shared" si="93"/>
        <v>25000</v>
      </c>
      <c r="J71" s="17">
        <f>J72</f>
        <v>20000</v>
      </c>
      <c r="K71" s="17">
        <f t="shared" ref="K71:L72" si="94">K72</f>
        <v>0</v>
      </c>
      <c r="L71" s="17">
        <f t="shared" si="94"/>
        <v>20000</v>
      </c>
    </row>
    <row r="72" spans="1:12" ht="38.25" x14ac:dyDescent="0.2">
      <c r="A72" s="22" t="s">
        <v>58</v>
      </c>
      <c r="B72" s="23" t="s">
        <v>59</v>
      </c>
      <c r="C72" s="14" t="s">
        <v>0</v>
      </c>
      <c r="D72" s="17">
        <f>D73</f>
        <v>30393.05</v>
      </c>
      <c r="E72" s="17">
        <f t="shared" si="92"/>
        <v>0</v>
      </c>
      <c r="F72" s="17">
        <f t="shared" si="92"/>
        <v>30393.05</v>
      </c>
      <c r="G72" s="17">
        <f>G73</f>
        <v>25000</v>
      </c>
      <c r="H72" s="17">
        <f t="shared" si="93"/>
        <v>0</v>
      </c>
      <c r="I72" s="17">
        <f t="shared" si="93"/>
        <v>25000</v>
      </c>
      <c r="J72" s="17">
        <f>J73</f>
        <v>20000</v>
      </c>
      <c r="K72" s="17">
        <f t="shared" si="94"/>
        <v>0</v>
      </c>
      <c r="L72" s="17">
        <f t="shared" si="94"/>
        <v>20000</v>
      </c>
    </row>
    <row r="73" spans="1:12" ht="38.25" x14ac:dyDescent="0.2">
      <c r="A73" s="24" t="s">
        <v>54</v>
      </c>
      <c r="B73" s="25" t="s">
        <v>59</v>
      </c>
      <c r="C73" s="25" t="s">
        <v>55</v>
      </c>
      <c r="D73" s="26">
        <v>30393.05</v>
      </c>
      <c r="E73" s="17">
        <v>0</v>
      </c>
      <c r="F73" s="18">
        <f>E73+D73</f>
        <v>30393.05</v>
      </c>
      <c r="G73" s="26">
        <v>25000</v>
      </c>
      <c r="H73" s="17">
        <v>0</v>
      </c>
      <c r="I73" s="18">
        <f>H73+G73</f>
        <v>25000</v>
      </c>
      <c r="J73" s="26">
        <v>20000</v>
      </c>
      <c r="K73" s="17">
        <v>0</v>
      </c>
      <c r="L73" s="18">
        <f>K73+J73</f>
        <v>20000</v>
      </c>
    </row>
    <row r="74" spans="1:12" ht="38.25" x14ac:dyDescent="0.2">
      <c r="A74" s="22" t="s">
        <v>60</v>
      </c>
      <c r="B74" s="23" t="s">
        <v>61</v>
      </c>
      <c r="C74" s="14" t="s">
        <v>0</v>
      </c>
      <c r="D74" s="17">
        <f>D75+D79</f>
        <v>26402.477199999998</v>
      </c>
      <c r="E74" s="17">
        <f t="shared" ref="E74:F74" si="95">E75+E79</f>
        <v>0</v>
      </c>
      <c r="F74" s="17">
        <f t="shared" si="95"/>
        <v>26402.477199999998</v>
      </c>
      <c r="G74" s="17">
        <f>G75+G79</f>
        <v>5867.1239999999998</v>
      </c>
      <c r="H74" s="17">
        <f t="shared" ref="H74:I74" si="96">H75+H79</f>
        <v>0</v>
      </c>
      <c r="I74" s="17">
        <f t="shared" si="96"/>
        <v>5867.1239999999998</v>
      </c>
      <c r="J74" s="17">
        <f>J75+J79</f>
        <v>6001.6350000000002</v>
      </c>
      <c r="K74" s="17">
        <f t="shared" ref="K74:L74" si="97">K75+K79</f>
        <v>0</v>
      </c>
      <c r="L74" s="17">
        <f t="shared" si="97"/>
        <v>6001.6350000000002</v>
      </c>
    </row>
    <row r="75" spans="1:12" ht="25.5" x14ac:dyDescent="0.2">
      <c r="A75" s="22" t="s">
        <v>62</v>
      </c>
      <c r="B75" s="23" t="s">
        <v>63</v>
      </c>
      <c r="C75" s="14" t="s">
        <v>0</v>
      </c>
      <c r="D75" s="17">
        <f>D76</f>
        <v>333.33300000000003</v>
      </c>
      <c r="E75" s="17">
        <f t="shared" ref="E75:F77" si="98">E76</f>
        <v>0</v>
      </c>
      <c r="F75" s="17">
        <f t="shared" si="98"/>
        <v>333.33300000000003</v>
      </c>
      <c r="G75" s="17">
        <f>G76</f>
        <v>0</v>
      </c>
      <c r="H75" s="17">
        <f t="shared" ref="H75:I76" si="99">H76</f>
        <v>0</v>
      </c>
      <c r="I75" s="17">
        <f t="shared" si="99"/>
        <v>0</v>
      </c>
      <c r="J75" s="17">
        <f>J76</f>
        <v>0</v>
      </c>
      <c r="K75" s="17">
        <f t="shared" ref="K75:L76" si="100">K76</f>
        <v>0</v>
      </c>
      <c r="L75" s="17">
        <f t="shared" si="100"/>
        <v>0</v>
      </c>
    </row>
    <row r="76" spans="1:12" ht="15.75" x14ac:dyDescent="0.2">
      <c r="A76" s="22" t="s">
        <v>64</v>
      </c>
      <c r="B76" s="23" t="s">
        <v>65</v>
      </c>
      <c r="C76" s="14" t="s">
        <v>0</v>
      </c>
      <c r="D76" s="17">
        <f>D77</f>
        <v>333.33300000000003</v>
      </c>
      <c r="E76" s="17">
        <f t="shared" si="98"/>
        <v>0</v>
      </c>
      <c r="F76" s="17">
        <f t="shared" si="98"/>
        <v>333.33300000000003</v>
      </c>
      <c r="G76" s="17">
        <f>G77</f>
        <v>0</v>
      </c>
      <c r="H76" s="17">
        <f t="shared" si="99"/>
        <v>0</v>
      </c>
      <c r="I76" s="17">
        <f t="shared" si="99"/>
        <v>0</v>
      </c>
      <c r="J76" s="17">
        <f>J77</f>
        <v>0</v>
      </c>
      <c r="K76" s="17">
        <f t="shared" si="100"/>
        <v>0</v>
      </c>
      <c r="L76" s="17">
        <f t="shared" si="100"/>
        <v>0</v>
      </c>
    </row>
    <row r="77" spans="1:12" ht="38.25" x14ac:dyDescent="0.2">
      <c r="A77" s="21" t="s">
        <v>66</v>
      </c>
      <c r="B77" s="20" t="s">
        <v>67</v>
      </c>
      <c r="C77" s="27" t="s">
        <v>0</v>
      </c>
      <c r="D77" s="28">
        <f>D78</f>
        <v>333.33300000000003</v>
      </c>
      <c r="E77" s="28">
        <f t="shared" si="98"/>
        <v>0</v>
      </c>
      <c r="F77" s="28">
        <f t="shared" si="98"/>
        <v>333.33300000000003</v>
      </c>
      <c r="G77" s="28">
        <f>G78</f>
        <v>0</v>
      </c>
      <c r="H77" s="17">
        <v>0</v>
      </c>
      <c r="I77" s="18">
        <f t="shared" ref="I77:I78" si="101">G77+H77</f>
        <v>0</v>
      </c>
      <c r="J77" s="28">
        <f>J78</f>
        <v>0</v>
      </c>
      <c r="K77" s="17">
        <v>0</v>
      </c>
      <c r="L77" s="18">
        <f t="shared" ref="L77:L78" si="102">J77+K77</f>
        <v>0</v>
      </c>
    </row>
    <row r="78" spans="1:12" ht="25.5" x14ac:dyDescent="0.2">
      <c r="A78" s="24" t="s">
        <v>17</v>
      </c>
      <c r="B78" s="25" t="s">
        <v>67</v>
      </c>
      <c r="C78" s="25" t="s">
        <v>18</v>
      </c>
      <c r="D78" s="26">
        <v>333.33300000000003</v>
      </c>
      <c r="E78" s="17">
        <v>0</v>
      </c>
      <c r="F78" s="18">
        <f t="shared" si="5"/>
        <v>333.33300000000003</v>
      </c>
      <c r="G78" s="26">
        <v>0</v>
      </c>
      <c r="H78" s="17">
        <v>0</v>
      </c>
      <c r="I78" s="18">
        <f t="shared" si="101"/>
        <v>0</v>
      </c>
      <c r="J78" s="26">
        <v>0</v>
      </c>
      <c r="K78" s="17">
        <v>0</v>
      </c>
      <c r="L78" s="18">
        <f t="shared" si="102"/>
        <v>0</v>
      </c>
    </row>
    <row r="79" spans="1:12" ht="25.5" x14ac:dyDescent="0.2">
      <c r="A79" s="22" t="s">
        <v>68</v>
      </c>
      <c r="B79" s="23" t="s">
        <v>69</v>
      </c>
      <c r="C79" s="14" t="s">
        <v>0</v>
      </c>
      <c r="D79" s="17">
        <f>D80+D82+D84</f>
        <v>26069.144199999999</v>
      </c>
      <c r="E79" s="17">
        <f t="shared" ref="E79:F79" si="103">E80+E82+E84</f>
        <v>0</v>
      </c>
      <c r="F79" s="17">
        <f t="shared" si="103"/>
        <v>26069.144199999999</v>
      </c>
      <c r="G79" s="17">
        <f>G80+G82</f>
        <v>5867.1239999999998</v>
      </c>
      <c r="H79" s="17">
        <f t="shared" ref="H79:I79" si="104">H80+H82</f>
        <v>0</v>
      </c>
      <c r="I79" s="17">
        <f t="shared" si="104"/>
        <v>5867.1239999999998</v>
      </c>
      <c r="J79" s="17">
        <f>J80+J82</f>
        <v>6001.6350000000002</v>
      </c>
      <c r="K79" s="17">
        <f t="shared" ref="K79:L79" si="105">K80+K82</f>
        <v>0</v>
      </c>
      <c r="L79" s="17">
        <f t="shared" si="105"/>
        <v>6001.6350000000002</v>
      </c>
    </row>
    <row r="80" spans="1:12" ht="38.25" x14ac:dyDescent="0.2">
      <c r="A80" s="21" t="s">
        <v>70</v>
      </c>
      <c r="B80" s="20" t="s">
        <v>71</v>
      </c>
      <c r="C80" s="27" t="s">
        <v>0</v>
      </c>
      <c r="D80" s="28">
        <f>D81</f>
        <v>5867.1239999999998</v>
      </c>
      <c r="E80" s="28">
        <f t="shared" ref="E80:F80" si="106">E81</f>
        <v>0</v>
      </c>
      <c r="F80" s="28">
        <f t="shared" si="106"/>
        <v>5867.1239999999998</v>
      </c>
      <c r="G80" s="28">
        <f>G81</f>
        <v>5867.1239999999998</v>
      </c>
      <c r="H80" s="28">
        <f t="shared" ref="H80:I80" si="107">H81</f>
        <v>0</v>
      </c>
      <c r="I80" s="28">
        <f t="shared" si="107"/>
        <v>5867.1239999999998</v>
      </c>
      <c r="J80" s="28">
        <f>J81</f>
        <v>6001.6350000000002</v>
      </c>
      <c r="K80" s="28">
        <f t="shared" ref="K80:L80" si="108">K81</f>
        <v>0</v>
      </c>
      <c r="L80" s="28">
        <f t="shared" si="108"/>
        <v>6001.6350000000002</v>
      </c>
    </row>
    <row r="81" spans="1:12" ht="25.5" x14ac:dyDescent="0.2">
      <c r="A81" s="24" t="s">
        <v>17</v>
      </c>
      <c r="B81" s="25" t="s">
        <v>71</v>
      </c>
      <c r="C81" s="25" t="s">
        <v>18</v>
      </c>
      <c r="D81" s="26">
        <v>5867.1239999999998</v>
      </c>
      <c r="E81" s="17">
        <v>0</v>
      </c>
      <c r="F81" s="18">
        <f t="shared" si="5"/>
        <v>5867.1239999999998</v>
      </c>
      <c r="G81" s="26">
        <v>5867.1239999999998</v>
      </c>
      <c r="H81" s="17">
        <v>0</v>
      </c>
      <c r="I81" s="18">
        <f t="shared" ref="I81" si="109">G81+H81</f>
        <v>5867.1239999999998</v>
      </c>
      <c r="J81" s="26">
        <v>6001.6350000000002</v>
      </c>
      <c r="K81" s="17">
        <v>0</v>
      </c>
      <c r="L81" s="18">
        <f t="shared" ref="L81" si="110">J81+K81</f>
        <v>6001.6350000000002</v>
      </c>
    </row>
    <row r="82" spans="1:12" ht="25.5" x14ac:dyDescent="0.2">
      <c r="A82" s="21" t="s">
        <v>72</v>
      </c>
      <c r="B82" s="20" t="s">
        <v>73</v>
      </c>
      <c r="C82" s="27" t="s">
        <v>0</v>
      </c>
      <c r="D82" s="28">
        <f>D83</f>
        <v>20202.020199999999</v>
      </c>
      <c r="E82" s="28">
        <f t="shared" ref="E82:F82" si="111">E83</f>
        <v>-20202.02</v>
      </c>
      <c r="F82" s="28">
        <f t="shared" si="111"/>
        <v>1.9999999858555384E-4</v>
      </c>
      <c r="G82" s="28">
        <f>G83</f>
        <v>0</v>
      </c>
      <c r="H82" s="28">
        <f t="shared" ref="H82:I82" si="112">H83</f>
        <v>0</v>
      </c>
      <c r="I82" s="28">
        <f t="shared" si="112"/>
        <v>0</v>
      </c>
      <c r="J82" s="28">
        <f>J83</f>
        <v>0</v>
      </c>
      <c r="K82" s="28">
        <f t="shared" ref="K82:L82" si="113">K83</f>
        <v>0</v>
      </c>
      <c r="L82" s="28">
        <f t="shared" si="113"/>
        <v>0</v>
      </c>
    </row>
    <row r="83" spans="1:12" ht="25.5" x14ac:dyDescent="0.2">
      <c r="A83" s="24" t="s">
        <v>17</v>
      </c>
      <c r="B83" s="25" t="s">
        <v>73</v>
      </c>
      <c r="C83" s="25" t="s">
        <v>18</v>
      </c>
      <c r="D83" s="26">
        <v>20202.020199999999</v>
      </c>
      <c r="E83" s="17">
        <v>-20202.02</v>
      </c>
      <c r="F83" s="18">
        <f t="shared" si="5"/>
        <v>1.9999999858555384E-4</v>
      </c>
      <c r="G83" s="26">
        <v>0</v>
      </c>
      <c r="H83" s="17">
        <v>0</v>
      </c>
      <c r="I83" s="18">
        <f t="shared" ref="I83" si="114">G83+H83</f>
        <v>0</v>
      </c>
      <c r="J83" s="26">
        <v>0</v>
      </c>
      <c r="K83" s="17">
        <v>0</v>
      </c>
      <c r="L83" s="18">
        <f t="shared" ref="L83" si="115">J83+K83</f>
        <v>0</v>
      </c>
    </row>
    <row r="84" spans="1:12" ht="25.5" x14ac:dyDescent="0.2">
      <c r="A84" s="21" t="s">
        <v>72</v>
      </c>
      <c r="B84" s="20" t="s">
        <v>141</v>
      </c>
      <c r="C84" s="27" t="s">
        <v>0</v>
      </c>
      <c r="D84" s="28">
        <f>D85</f>
        <v>0</v>
      </c>
      <c r="E84" s="28">
        <f t="shared" ref="E84:F84" si="116">E85</f>
        <v>20202.02</v>
      </c>
      <c r="F84" s="28">
        <f t="shared" si="116"/>
        <v>20202.02</v>
      </c>
      <c r="G84" s="28">
        <f>G85</f>
        <v>0</v>
      </c>
      <c r="H84" s="28">
        <f t="shared" ref="H84:I84" si="117">H85</f>
        <v>0</v>
      </c>
      <c r="I84" s="28">
        <f t="shared" si="117"/>
        <v>0</v>
      </c>
      <c r="J84" s="28">
        <f>J85</f>
        <v>0</v>
      </c>
      <c r="K84" s="28">
        <f t="shared" ref="K84:L84" si="118">K85</f>
        <v>0</v>
      </c>
      <c r="L84" s="28">
        <f t="shared" si="118"/>
        <v>0</v>
      </c>
    </row>
    <row r="85" spans="1:12" ht="25.5" x14ac:dyDescent="0.2">
      <c r="A85" s="24" t="s">
        <v>17</v>
      </c>
      <c r="B85" s="25" t="s">
        <v>141</v>
      </c>
      <c r="C85" s="25" t="s">
        <v>18</v>
      </c>
      <c r="D85" s="26">
        <v>0</v>
      </c>
      <c r="E85" s="17">
        <v>20202.02</v>
      </c>
      <c r="F85" s="18">
        <f t="shared" ref="F85" si="119">D85+E85</f>
        <v>20202.02</v>
      </c>
      <c r="G85" s="26">
        <v>0</v>
      </c>
      <c r="H85" s="17">
        <v>0</v>
      </c>
      <c r="I85" s="18">
        <f t="shared" ref="I85" si="120">G85+H85</f>
        <v>0</v>
      </c>
      <c r="J85" s="26">
        <v>0</v>
      </c>
      <c r="K85" s="17">
        <v>0</v>
      </c>
      <c r="L85" s="18">
        <f t="shared" ref="L85" si="121">J85+K85</f>
        <v>0</v>
      </c>
    </row>
    <row r="86" spans="1:12" s="31" customFormat="1" ht="51" x14ac:dyDescent="0.2">
      <c r="A86" s="29" t="s">
        <v>123</v>
      </c>
      <c r="B86" s="30" t="s">
        <v>126</v>
      </c>
      <c r="C86" s="30"/>
      <c r="D86" s="28">
        <f>D87</f>
        <v>150</v>
      </c>
      <c r="E86" s="17">
        <f t="shared" ref="E86:F87" si="122">E87</f>
        <v>2850</v>
      </c>
      <c r="F86" s="10">
        <f t="shared" si="122"/>
        <v>3000</v>
      </c>
      <c r="G86" s="28">
        <f>G87</f>
        <v>0</v>
      </c>
      <c r="H86" s="17">
        <f t="shared" ref="H86:L87" si="123">H87</f>
        <v>0</v>
      </c>
      <c r="I86" s="10">
        <f t="shared" si="123"/>
        <v>0</v>
      </c>
      <c r="J86" s="28">
        <f>J87</f>
        <v>0</v>
      </c>
      <c r="K86" s="17">
        <f t="shared" si="123"/>
        <v>0</v>
      </c>
      <c r="L86" s="10">
        <f t="shared" si="123"/>
        <v>0</v>
      </c>
    </row>
    <row r="87" spans="1:12" s="31" customFormat="1" ht="25.5" x14ac:dyDescent="0.2">
      <c r="A87" s="29" t="s">
        <v>124</v>
      </c>
      <c r="B87" s="30" t="s">
        <v>127</v>
      </c>
      <c r="C87" s="30"/>
      <c r="D87" s="28">
        <f>D88</f>
        <v>150</v>
      </c>
      <c r="E87" s="17">
        <f t="shared" si="122"/>
        <v>2850</v>
      </c>
      <c r="F87" s="10">
        <f t="shared" si="122"/>
        <v>3000</v>
      </c>
      <c r="G87" s="28">
        <f>G88</f>
        <v>0</v>
      </c>
      <c r="H87" s="17">
        <f t="shared" si="123"/>
        <v>0</v>
      </c>
      <c r="I87" s="10">
        <f t="shared" si="123"/>
        <v>0</v>
      </c>
      <c r="J87" s="28">
        <f>J88</f>
        <v>0</v>
      </c>
      <c r="K87" s="17">
        <f t="shared" si="123"/>
        <v>0</v>
      </c>
      <c r="L87" s="10">
        <f t="shared" si="123"/>
        <v>0</v>
      </c>
    </row>
    <row r="88" spans="1:12" ht="76.5" x14ac:dyDescent="0.2">
      <c r="A88" s="24" t="s">
        <v>125</v>
      </c>
      <c r="B88" s="33" t="s">
        <v>128</v>
      </c>
      <c r="C88" s="25"/>
      <c r="D88" s="26">
        <f>D89</f>
        <v>150</v>
      </c>
      <c r="E88" s="17">
        <f>E89</f>
        <v>2850</v>
      </c>
      <c r="F88" s="18">
        <f>E88+D88</f>
        <v>3000</v>
      </c>
      <c r="G88" s="26">
        <f>G89</f>
        <v>0</v>
      </c>
      <c r="H88" s="17">
        <f>H89</f>
        <v>0</v>
      </c>
      <c r="I88" s="18">
        <f>H88+G88</f>
        <v>0</v>
      </c>
      <c r="J88" s="26">
        <f>J89</f>
        <v>0</v>
      </c>
      <c r="K88" s="17">
        <f>K89</f>
        <v>0</v>
      </c>
      <c r="L88" s="18">
        <f>K88+J88</f>
        <v>0</v>
      </c>
    </row>
    <row r="89" spans="1:12" ht="13.5" x14ac:dyDescent="0.2">
      <c r="A89" s="24" t="s">
        <v>33</v>
      </c>
      <c r="B89" s="33" t="s">
        <v>128</v>
      </c>
      <c r="C89" s="25">
        <v>800</v>
      </c>
      <c r="D89" s="26">
        <v>150</v>
      </c>
      <c r="E89" s="17">
        <v>2850</v>
      </c>
      <c r="F89" s="18">
        <f>E89+D89</f>
        <v>3000</v>
      </c>
      <c r="G89" s="26">
        <v>0</v>
      </c>
      <c r="H89" s="17">
        <v>0</v>
      </c>
      <c r="I89" s="18">
        <f>H89+G89</f>
        <v>0</v>
      </c>
      <c r="J89" s="26">
        <v>0</v>
      </c>
      <c r="K89" s="17">
        <v>0</v>
      </c>
      <c r="L89" s="18">
        <f>K89+J89</f>
        <v>0</v>
      </c>
    </row>
    <row r="90" spans="1:12" ht="15.75" x14ac:dyDescent="0.2">
      <c r="A90" s="22" t="s">
        <v>74</v>
      </c>
      <c r="B90" s="23" t="s">
        <v>75</v>
      </c>
      <c r="C90" s="14" t="s">
        <v>0</v>
      </c>
      <c r="D90" s="17">
        <f>D91</f>
        <v>12002.226000000002</v>
      </c>
      <c r="E90" s="17">
        <f t="shared" ref="E90:L90" si="124">E91</f>
        <v>646</v>
      </c>
      <c r="F90" s="10">
        <f t="shared" si="124"/>
        <v>12648.226000000002</v>
      </c>
      <c r="G90" s="17">
        <f>G91</f>
        <v>11810.834000000003</v>
      </c>
      <c r="H90" s="17">
        <f t="shared" si="124"/>
        <v>0</v>
      </c>
      <c r="I90" s="10">
        <f t="shared" si="124"/>
        <v>11810.834000000003</v>
      </c>
      <c r="J90" s="17">
        <f>J91</f>
        <v>12673.075000000001</v>
      </c>
      <c r="K90" s="17">
        <f t="shared" si="124"/>
        <v>0</v>
      </c>
      <c r="L90" s="10">
        <f t="shared" si="124"/>
        <v>12673.075000000001</v>
      </c>
    </row>
    <row r="91" spans="1:12" ht="15.75" x14ac:dyDescent="0.2">
      <c r="A91" s="22" t="s">
        <v>76</v>
      </c>
      <c r="B91" s="23" t="s">
        <v>77</v>
      </c>
      <c r="C91" s="14" t="s">
        <v>0</v>
      </c>
      <c r="D91" s="17">
        <f>D92+D94+D96+D98+D102+D105+D109+D111+D115+D100</f>
        <v>12002.226000000002</v>
      </c>
      <c r="E91" s="17">
        <f t="shared" ref="E91:F91" si="125">E92+E94+E96+E98+E100+E102+E105+E109+E111+E115</f>
        <v>646</v>
      </c>
      <c r="F91" s="10">
        <f t="shared" si="125"/>
        <v>12648.226000000002</v>
      </c>
      <c r="G91" s="17">
        <f>G92+G94+G96+G98+G102+G105+G109+G111+G115+G100</f>
        <v>11810.834000000003</v>
      </c>
      <c r="H91" s="17">
        <f t="shared" ref="H91:I91" si="126">H92+H94+H96+H98+H100+H102+H105+H109+H111+H115</f>
        <v>0</v>
      </c>
      <c r="I91" s="10">
        <f t="shared" si="126"/>
        <v>11810.834000000003</v>
      </c>
      <c r="J91" s="17">
        <f>J92+J94+J96+J98+J102+J105+J109+J111+J115+J100</f>
        <v>12673.075000000001</v>
      </c>
      <c r="K91" s="17">
        <f t="shared" ref="K91:L91" si="127">K92+K94+K96+K98+K100+K102+K105+K109+K111+K115</f>
        <v>0</v>
      </c>
      <c r="L91" s="10">
        <f t="shared" si="127"/>
        <v>12673.075000000001</v>
      </c>
    </row>
    <row r="92" spans="1:12" ht="38.25" x14ac:dyDescent="0.2">
      <c r="A92" s="21" t="s">
        <v>78</v>
      </c>
      <c r="B92" s="20" t="s">
        <v>79</v>
      </c>
      <c r="C92" s="27" t="s">
        <v>0</v>
      </c>
      <c r="D92" s="28">
        <v>1141.6510000000001</v>
      </c>
      <c r="E92" s="17">
        <v>0</v>
      </c>
      <c r="F92" s="18">
        <f t="shared" ref="F92:F97" si="128">D92+E92</f>
        <v>1141.6510000000001</v>
      </c>
      <c r="G92" s="28">
        <v>1141.6510000000001</v>
      </c>
      <c r="H92" s="17">
        <v>0</v>
      </c>
      <c r="I92" s="18">
        <f t="shared" ref="I92:I97" si="129">G92+H92</f>
        <v>1141.6510000000001</v>
      </c>
      <c r="J92" s="28">
        <v>1141.6510000000001</v>
      </c>
      <c r="K92" s="17">
        <v>0</v>
      </c>
      <c r="L92" s="18">
        <f t="shared" ref="L92:L97" si="130">J92+K92</f>
        <v>1141.6510000000001</v>
      </c>
    </row>
    <row r="93" spans="1:12" ht="63.75" x14ac:dyDescent="0.2">
      <c r="A93" s="24" t="s">
        <v>80</v>
      </c>
      <c r="B93" s="25" t="s">
        <v>79</v>
      </c>
      <c r="C93" s="25" t="s">
        <v>81</v>
      </c>
      <c r="D93" s="26">
        <v>1141.6510000000001</v>
      </c>
      <c r="E93" s="17">
        <v>0</v>
      </c>
      <c r="F93" s="18">
        <f t="shared" si="128"/>
        <v>1141.6510000000001</v>
      </c>
      <c r="G93" s="26">
        <v>1141.6510000000001</v>
      </c>
      <c r="H93" s="17">
        <v>0</v>
      </c>
      <c r="I93" s="18">
        <f t="shared" si="129"/>
        <v>1141.6510000000001</v>
      </c>
      <c r="J93" s="26">
        <v>1141.6510000000001</v>
      </c>
      <c r="K93" s="17">
        <v>0</v>
      </c>
      <c r="L93" s="18">
        <f t="shared" si="130"/>
        <v>1141.6510000000001</v>
      </c>
    </row>
    <row r="94" spans="1:12" ht="38.25" x14ac:dyDescent="0.2">
      <c r="A94" s="21" t="s">
        <v>82</v>
      </c>
      <c r="B94" s="20" t="s">
        <v>83</v>
      </c>
      <c r="C94" s="27" t="s">
        <v>0</v>
      </c>
      <c r="D94" s="28">
        <v>25.114000000000001</v>
      </c>
      <c r="E94" s="17">
        <v>0</v>
      </c>
      <c r="F94" s="18">
        <f t="shared" si="128"/>
        <v>25.114000000000001</v>
      </c>
      <c r="G94" s="28">
        <v>25.114000000000001</v>
      </c>
      <c r="H94" s="17">
        <v>0</v>
      </c>
      <c r="I94" s="18">
        <f t="shared" si="129"/>
        <v>25.114000000000001</v>
      </c>
      <c r="J94" s="28">
        <v>25.114000000000001</v>
      </c>
      <c r="K94" s="17">
        <v>0</v>
      </c>
      <c r="L94" s="18">
        <f t="shared" si="130"/>
        <v>25.114000000000001</v>
      </c>
    </row>
    <row r="95" spans="1:12" ht="13.5" x14ac:dyDescent="0.2">
      <c r="A95" s="24" t="s">
        <v>84</v>
      </c>
      <c r="B95" s="25" t="s">
        <v>83</v>
      </c>
      <c r="C95" s="25" t="s">
        <v>85</v>
      </c>
      <c r="D95" s="26">
        <v>25.114000000000001</v>
      </c>
      <c r="E95" s="17">
        <v>0</v>
      </c>
      <c r="F95" s="18">
        <f t="shared" si="128"/>
        <v>25.114000000000001</v>
      </c>
      <c r="G95" s="26">
        <v>25.114000000000001</v>
      </c>
      <c r="H95" s="17">
        <v>0</v>
      </c>
      <c r="I95" s="18">
        <f t="shared" si="129"/>
        <v>25.114000000000001</v>
      </c>
      <c r="J95" s="26">
        <v>25.114000000000001</v>
      </c>
      <c r="K95" s="17">
        <v>0</v>
      </c>
      <c r="L95" s="18">
        <f t="shared" si="130"/>
        <v>25.114000000000001</v>
      </c>
    </row>
    <row r="96" spans="1:12" ht="38.25" x14ac:dyDescent="0.2">
      <c r="A96" s="21" t="s">
        <v>82</v>
      </c>
      <c r="B96" s="30" t="s">
        <v>120</v>
      </c>
      <c r="C96" s="27" t="s">
        <v>0</v>
      </c>
      <c r="D96" s="28">
        <f>D97</f>
        <v>0.93300000000000005</v>
      </c>
      <c r="E96" s="17">
        <f>E97</f>
        <v>0</v>
      </c>
      <c r="F96" s="18">
        <f t="shared" si="128"/>
        <v>0.93300000000000005</v>
      </c>
      <c r="G96" s="28">
        <f>G97</f>
        <v>0</v>
      </c>
      <c r="H96" s="17">
        <f>H97</f>
        <v>0</v>
      </c>
      <c r="I96" s="18">
        <f t="shared" si="129"/>
        <v>0</v>
      </c>
      <c r="J96" s="28">
        <f>J97</f>
        <v>0</v>
      </c>
      <c r="K96" s="17">
        <f>K97</f>
        <v>0</v>
      </c>
      <c r="L96" s="18">
        <f t="shared" si="130"/>
        <v>0</v>
      </c>
    </row>
    <row r="97" spans="1:12" ht="13.5" x14ac:dyDescent="0.2">
      <c r="A97" s="24" t="s">
        <v>84</v>
      </c>
      <c r="B97" s="33" t="s">
        <v>120</v>
      </c>
      <c r="C97" s="25" t="s">
        <v>85</v>
      </c>
      <c r="D97" s="26">
        <v>0.93300000000000005</v>
      </c>
      <c r="E97" s="17">
        <v>0</v>
      </c>
      <c r="F97" s="18">
        <f t="shared" si="128"/>
        <v>0.93300000000000005</v>
      </c>
      <c r="G97" s="26">
        <v>0</v>
      </c>
      <c r="H97" s="17">
        <v>0</v>
      </c>
      <c r="I97" s="18">
        <f t="shared" si="129"/>
        <v>0</v>
      </c>
      <c r="J97" s="26">
        <v>0</v>
      </c>
      <c r="K97" s="17">
        <v>0</v>
      </c>
      <c r="L97" s="18">
        <f t="shared" si="130"/>
        <v>0</v>
      </c>
    </row>
    <row r="98" spans="1:12" s="31" customFormat="1" ht="25.5" x14ac:dyDescent="0.2">
      <c r="A98" s="29" t="s">
        <v>118</v>
      </c>
      <c r="B98" s="30" t="s">
        <v>121</v>
      </c>
      <c r="C98" s="30"/>
      <c r="D98" s="28">
        <f>D99</f>
        <v>110</v>
      </c>
      <c r="E98" s="17">
        <f>E99</f>
        <v>0</v>
      </c>
      <c r="F98" s="10">
        <f>E98+D98</f>
        <v>110</v>
      </c>
      <c r="G98" s="28">
        <f>G99</f>
        <v>0</v>
      </c>
      <c r="H98" s="17">
        <f>H99</f>
        <v>0</v>
      </c>
      <c r="I98" s="10">
        <f>H98+G98</f>
        <v>0</v>
      </c>
      <c r="J98" s="28">
        <f>J99</f>
        <v>0</v>
      </c>
      <c r="K98" s="17">
        <f>K99</f>
        <v>0</v>
      </c>
      <c r="L98" s="10">
        <f>K98+J98</f>
        <v>0</v>
      </c>
    </row>
    <row r="99" spans="1:12" ht="13.5" x14ac:dyDescent="0.2">
      <c r="A99" s="24" t="s">
        <v>33</v>
      </c>
      <c r="B99" s="33" t="s">
        <v>121</v>
      </c>
      <c r="C99" s="25">
        <v>244</v>
      </c>
      <c r="D99" s="26">
        <v>110</v>
      </c>
      <c r="E99" s="17">
        <v>0</v>
      </c>
      <c r="F99" s="18">
        <f>E99+D99</f>
        <v>110</v>
      </c>
      <c r="G99" s="26">
        <v>0</v>
      </c>
      <c r="H99" s="17">
        <v>0</v>
      </c>
      <c r="I99" s="18">
        <f>H99+G99</f>
        <v>0</v>
      </c>
      <c r="J99" s="26">
        <v>0</v>
      </c>
      <c r="K99" s="17">
        <v>0</v>
      </c>
      <c r="L99" s="18">
        <f>K99+J99</f>
        <v>0</v>
      </c>
    </row>
    <row r="100" spans="1:12" s="31" customFormat="1" ht="13.5" x14ac:dyDescent="0.2">
      <c r="A100" s="29" t="s">
        <v>119</v>
      </c>
      <c r="B100" s="30" t="s">
        <v>122</v>
      </c>
      <c r="C100" s="30"/>
      <c r="D100" s="28">
        <f>D101</f>
        <v>520</v>
      </c>
      <c r="E100" s="17">
        <f>E101</f>
        <v>0</v>
      </c>
      <c r="F100" s="10">
        <f>E100+D100</f>
        <v>520</v>
      </c>
      <c r="G100" s="28">
        <f>G101</f>
        <v>0</v>
      </c>
      <c r="H100" s="17">
        <f>H101</f>
        <v>0</v>
      </c>
      <c r="I100" s="10">
        <f>H100+G100</f>
        <v>0</v>
      </c>
      <c r="J100" s="28">
        <f>J101</f>
        <v>0</v>
      </c>
      <c r="K100" s="17">
        <f>K101</f>
        <v>0</v>
      </c>
      <c r="L100" s="10">
        <f>K100+J100</f>
        <v>0</v>
      </c>
    </row>
    <row r="101" spans="1:12" ht="13.5" x14ac:dyDescent="0.2">
      <c r="A101" s="24" t="s">
        <v>33</v>
      </c>
      <c r="B101" s="33" t="s">
        <v>122</v>
      </c>
      <c r="C101" s="25">
        <v>800</v>
      </c>
      <c r="D101" s="26">
        <v>520</v>
      </c>
      <c r="E101" s="17">
        <v>0</v>
      </c>
      <c r="F101" s="18">
        <f>E101+D101</f>
        <v>520</v>
      </c>
      <c r="G101" s="26">
        <v>0</v>
      </c>
      <c r="H101" s="17">
        <v>0</v>
      </c>
      <c r="I101" s="18">
        <f>H101+G101</f>
        <v>0</v>
      </c>
      <c r="J101" s="26">
        <v>0</v>
      </c>
      <c r="K101" s="17">
        <v>0</v>
      </c>
      <c r="L101" s="18">
        <f>K101+J101</f>
        <v>0</v>
      </c>
    </row>
    <row r="102" spans="1:12" ht="89.25" x14ac:dyDescent="0.2">
      <c r="A102" s="21" t="s">
        <v>86</v>
      </c>
      <c r="B102" s="20" t="s">
        <v>87</v>
      </c>
      <c r="C102" s="27" t="s">
        <v>0</v>
      </c>
      <c r="D102" s="28">
        <v>19.501999999999999</v>
      </c>
      <c r="E102" s="17">
        <v>0</v>
      </c>
      <c r="F102" s="18">
        <f t="shared" ref="F102:F113" si="131">D102+E102</f>
        <v>19.501999999999999</v>
      </c>
      <c r="G102" s="28">
        <f>G103+G104</f>
        <v>19.942999999999998</v>
      </c>
      <c r="H102" s="28">
        <f t="shared" ref="H102:I102" si="132">H103+H104</f>
        <v>0</v>
      </c>
      <c r="I102" s="28">
        <f t="shared" si="132"/>
        <v>19.942999999999998</v>
      </c>
      <c r="J102" s="28">
        <f>J103+J104</f>
        <v>20.484000000000002</v>
      </c>
      <c r="K102" s="28">
        <f t="shared" ref="K102:L102" si="133">K103+K104</f>
        <v>0</v>
      </c>
      <c r="L102" s="28">
        <f t="shared" si="133"/>
        <v>20.484000000000002</v>
      </c>
    </row>
    <row r="103" spans="1:12" ht="63.75" x14ac:dyDescent="0.2">
      <c r="A103" s="24" t="s">
        <v>80</v>
      </c>
      <c r="B103" s="25" t="s">
        <v>87</v>
      </c>
      <c r="C103" s="25" t="s">
        <v>81</v>
      </c>
      <c r="D103" s="26">
        <v>15.821</v>
      </c>
      <c r="E103" s="17">
        <v>0</v>
      </c>
      <c r="F103" s="18">
        <f t="shared" si="131"/>
        <v>15.821</v>
      </c>
      <c r="G103" s="26">
        <v>15.821</v>
      </c>
      <c r="H103" s="17">
        <v>0</v>
      </c>
      <c r="I103" s="18">
        <f t="shared" ref="I103:I110" si="134">G103+H103</f>
        <v>15.821</v>
      </c>
      <c r="J103" s="26">
        <v>15.821</v>
      </c>
      <c r="K103" s="17">
        <v>0</v>
      </c>
      <c r="L103" s="18">
        <f t="shared" ref="L103:L110" si="135">J103+K103</f>
        <v>15.821</v>
      </c>
    </row>
    <row r="104" spans="1:12" ht="25.5" x14ac:dyDescent="0.2">
      <c r="A104" s="24" t="s">
        <v>17</v>
      </c>
      <c r="B104" s="25" t="s">
        <v>87</v>
      </c>
      <c r="C104" s="25" t="s">
        <v>18</v>
      </c>
      <c r="D104" s="26">
        <v>3.681</v>
      </c>
      <c r="E104" s="17">
        <v>0</v>
      </c>
      <c r="F104" s="18">
        <f t="shared" si="131"/>
        <v>3.681</v>
      </c>
      <c r="G104" s="26">
        <v>4.1219999999999999</v>
      </c>
      <c r="H104" s="17">
        <v>0</v>
      </c>
      <c r="I104" s="18">
        <f t="shared" si="134"/>
        <v>4.1219999999999999</v>
      </c>
      <c r="J104" s="26">
        <v>4.6630000000000003</v>
      </c>
      <c r="K104" s="17">
        <v>0</v>
      </c>
      <c r="L104" s="18">
        <f t="shared" si="135"/>
        <v>4.6630000000000003</v>
      </c>
    </row>
    <row r="105" spans="1:12" ht="89.25" x14ac:dyDescent="0.2">
      <c r="A105" s="21" t="s">
        <v>88</v>
      </c>
      <c r="B105" s="20" t="s">
        <v>89</v>
      </c>
      <c r="C105" s="27" t="s">
        <v>0</v>
      </c>
      <c r="D105" s="28">
        <f>D106+D107+D108</f>
        <v>9573.8100000000013</v>
      </c>
      <c r="E105" s="17">
        <f>E107</f>
        <v>-1</v>
      </c>
      <c r="F105" s="18">
        <f t="shared" si="131"/>
        <v>9572.8100000000013</v>
      </c>
      <c r="G105" s="28">
        <f>G106+G107+G108</f>
        <v>8944.2100000000009</v>
      </c>
      <c r="H105" s="17">
        <f>H107</f>
        <v>0</v>
      </c>
      <c r="I105" s="18">
        <f t="shared" si="134"/>
        <v>8944.2100000000009</v>
      </c>
      <c r="J105" s="28">
        <f>J106+J107+J108</f>
        <v>8944.2100000000009</v>
      </c>
      <c r="K105" s="17">
        <f>K107</f>
        <v>0</v>
      </c>
      <c r="L105" s="18">
        <f t="shared" si="135"/>
        <v>8944.2100000000009</v>
      </c>
    </row>
    <row r="106" spans="1:12" ht="63.75" x14ac:dyDescent="0.2">
      <c r="A106" s="24" t="s">
        <v>80</v>
      </c>
      <c r="B106" s="25" t="s">
        <v>89</v>
      </c>
      <c r="C106" s="25" t="s">
        <v>81</v>
      </c>
      <c r="D106" s="26">
        <v>8759.01</v>
      </c>
      <c r="E106" s="17">
        <v>0</v>
      </c>
      <c r="F106" s="18">
        <f t="shared" si="131"/>
        <v>8759.01</v>
      </c>
      <c r="G106" s="26">
        <v>8759.01</v>
      </c>
      <c r="H106" s="17">
        <v>0</v>
      </c>
      <c r="I106" s="18">
        <f t="shared" si="134"/>
        <v>8759.01</v>
      </c>
      <c r="J106" s="26">
        <v>8759.01</v>
      </c>
      <c r="K106" s="17">
        <v>0</v>
      </c>
      <c r="L106" s="18">
        <f t="shared" si="135"/>
        <v>8759.01</v>
      </c>
    </row>
    <row r="107" spans="1:12" ht="25.5" x14ac:dyDescent="0.2">
      <c r="A107" s="24" t="s">
        <v>17</v>
      </c>
      <c r="B107" s="25" t="s">
        <v>89</v>
      </c>
      <c r="C107" s="25" t="s">
        <v>18</v>
      </c>
      <c r="D107" s="26">
        <v>799.6</v>
      </c>
      <c r="E107" s="17">
        <f>-11+10</f>
        <v>-1</v>
      </c>
      <c r="F107" s="18">
        <f t="shared" si="131"/>
        <v>798.6</v>
      </c>
      <c r="G107" s="26">
        <v>170</v>
      </c>
      <c r="H107" s="17">
        <v>0</v>
      </c>
      <c r="I107" s="18">
        <f t="shared" si="134"/>
        <v>170</v>
      </c>
      <c r="J107" s="26">
        <v>170</v>
      </c>
      <c r="K107" s="17">
        <v>0</v>
      </c>
      <c r="L107" s="18">
        <f t="shared" si="135"/>
        <v>170</v>
      </c>
    </row>
    <row r="108" spans="1:12" ht="13.5" x14ac:dyDescent="0.2">
      <c r="A108" s="24" t="s">
        <v>33</v>
      </c>
      <c r="B108" s="25" t="s">
        <v>89</v>
      </c>
      <c r="C108" s="25" t="s">
        <v>34</v>
      </c>
      <c r="D108" s="26">
        <v>15.2</v>
      </c>
      <c r="E108" s="17">
        <v>0</v>
      </c>
      <c r="F108" s="18">
        <f t="shared" si="131"/>
        <v>15.2</v>
      </c>
      <c r="G108" s="26">
        <v>15.2</v>
      </c>
      <c r="H108" s="17">
        <v>0</v>
      </c>
      <c r="I108" s="18">
        <f t="shared" si="134"/>
        <v>15.2</v>
      </c>
      <c r="J108" s="26">
        <v>15.2</v>
      </c>
      <c r="K108" s="17">
        <v>0</v>
      </c>
      <c r="L108" s="18">
        <f t="shared" si="135"/>
        <v>15.2</v>
      </c>
    </row>
    <row r="109" spans="1:12" ht="38.25" x14ac:dyDescent="0.2">
      <c r="A109" s="21" t="s">
        <v>90</v>
      </c>
      <c r="B109" s="20" t="s">
        <v>91</v>
      </c>
      <c r="C109" s="27" t="s">
        <v>0</v>
      </c>
      <c r="D109" s="28">
        <f>D110</f>
        <v>100</v>
      </c>
      <c r="E109" s="17">
        <v>0</v>
      </c>
      <c r="F109" s="18">
        <f t="shared" si="131"/>
        <v>100</v>
      </c>
      <c r="G109" s="28">
        <f>G110</f>
        <v>100</v>
      </c>
      <c r="H109" s="17">
        <v>0</v>
      </c>
      <c r="I109" s="18">
        <f t="shared" si="134"/>
        <v>100</v>
      </c>
      <c r="J109" s="28">
        <f>J110</f>
        <v>100</v>
      </c>
      <c r="K109" s="17">
        <v>0</v>
      </c>
      <c r="L109" s="18">
        <f t="shared" si="135"/>
        <v>100</v>
      </c>
    </row>
    <row r="110" spans="1:12" ht="13.5" x14ac:dyDescent="0.2">
      <c r="A110" s="24" t="s">
        <v>33</v>
      </c>
      <c r="B110" s="25" t="s">
        <v>91</v>
      </c>
      <c r="C110" s="25" t="s">
        <v>34</v>
      </c>
      <c r="D110" s="26">
        <v>100</v>
      </c>
      <c r="E110" s="17">
        <v>0</v>
      </c>
      <c r="F110" s="18">
        <f t="shared" si="131"/>
        <v>100</v>
      </c>
      <c r="G110" s="26">
        <v>100</v>
      </c>
      <c r="H110" s="17">
        <v>0</v>
      </c>
      <c r="I110" s="18">
        <f t="shared" si="134"/>
        <v>100</v>
      </c>
      <c r="J110" s="26">
        <v>100</v>
      </c>
      <c r="K110" s="17">
        <v>0</v>
      </c>
      <c r="L110" s="18">
        <f t="shared" si="135"/>
        <v>100</v>
      </c>
    </row>
    <row r="111" spans="1:12" ht="15.75" x14ac:dyDescent="0.2">
      <c r="A111" s="21" t="s">
        <v>92</v>
      </c>
      <c r="B111" s="20" t="s">
        <v>93</v>
      </c>
      <c r="C111" s="27" t="s">
        <v>0</v>
      </c>
      <c r="D111" s="28">
        <f>D112+D113+D114</f>
        <v>511.21600000000001</v>
      </c>
      <c r="E111" s="28">
        <f t="shared" ref="E111" si="136">E112+E113+E114</f>
        <v>647</v>
      </c>
      <c r="F111" s="28">
        <f>F112+F113+F114</f>
        <v>1158.2159999999999</v>
      </c>
      <c r="G111" s="28">
        <f>G112+G113+G114</f>
        <v>511.21600000000001</v>
      </c>
      <c r="H111" s="28">
        <f t="shared" ref="H111:I111" si="137">H112+H113+H114</f>
        <v>0</v>
      </c>
      <c r="I111" s="28">
        <f t="shared" si="137"/>
        <v>511.21600000000001</v>
      </c>
      <c r="J111" s="28">
        <f>J112+J113+J114</f>
        <v>511.21600000000001</v>
      </c>
      <c r="K111" s="28">
        <f t="shared" ref="K111:L111" si="138">K112+K113+K114</f>
        <v>0</v>
      </c>
      <c r="L111" s="28">
        <f t="shared" si="138"/>
        <v>511.21600000000001</v>
      </c>
    </row>
    <row r="112" spans="1:12" ht="25.5" x14ac:dyDescent="0.2">
      <c r="A112" s="24" t="s">
        <v>17</v>
      </c>
      <c r="B112" s="25" t="s">
        <v>93</v>
      </c>
      <c r="C112" s="25" t="s">
        <v>18</v>
      </c>
      <c r="D112" s="26">
        <v>50</v>
      </c>
      <c r="E112" s="17">
        <f>422+18</f>
        <v>440</v>
      </c>
      <c r="F112" s="18">
        <f>D112+E112</f>
        <v>490</v>
      </c>
      <c r="G112" s="26">
        <v>50</v>
      </c>
      <c r="H112" s="17">
        <v>0</v>
      </c>
      <c r="I112" s="18">
        <f t="shared" ref="I112:I114" si="139">G112+H112</f>
        <v>50</v>
      </c>
      <c r="J112" s="26">
        <v>50</v>
      </c>
      <c r="K112" s="17">
        <v>0</v>
      </c>
      <c r="L112" s="18">
        <f t="shared" ref="L112:L114" si="140">J112+K112</f>
        <v>50</v>
      </c>
    </row>
    <row r="113" spans="1:12" ht="25.5" x14ac:dyDescent="0.2">
      <c r="A113" s="24" t="s">
        <v>94</v>
      </c>
      <c r="B113" s="25" t="s">
        <v>93</v>
      </c>
      <c r="C113" s="25" t="s">
        <v>95</v>
      </c>
      <c r="D113" s="26">
        <v>435.21600000000001</v>
      </c>
      <c r="E113" s="17">
        <v>0</v>
      </c>
      <c r="F113" s="18">
        <f t="shared" si="131"/>
        <v>435.21600000000001</v>
      </c>
      <c r="G113" s="26">
        <v>435.21600000000001</v>
      </c>
      <c r="H113" s="17">
        <v>0</v>
      </c>
      <c r="I113" s="18">
        <f t="shared" si="139"/>
        <v>435.21600000000001</v>
      </c>
      <c r="J113" s="26">
        <v>435.21600000000001</v>
      </c>
      <c r="K113" s="17">
        <v>0</v>
      </c>
      <c r="L113" s="18">
        <f t="shared" si="140"/>
        <v>435.21600000000001</v>
      </c>
    </row>
    <row r="114" spans="1:12" ht="13.5" x14ac:dyDescent="0.2">
      <c r="A114" s="24" t="s">
        <v>33</v>
      </c>
      <c r="B114" s="25" t="s">
        <v>93</v>
      </c>
      <c r="C114" s="25" t="s">
        <v>34</v>
      </c>
      <c r="D114" s="26">
        <v>26</v>
      </c>
      <c r="E114" s="17">
        <f>11+151.8+44.2</f>
        <v>207</v>
      </c>
      <c r="F114" s="18">
        <f>D114+E114</f>
        <v>233</v>
      </c>
      <c r="G114" s="26">
        <v>26</v>
      </c>
      <c r="H114" s="17">
        <v>0</v>
      </c>
      <c r="I114" s="18">
        <f t="shared" si="139"/>
        <v>26</v>
      </c>
      <c r="J114" s="26">
        <v>26</v>
      </c>
      <c r="K114" s="17">
        <v>0</v>
      </c>
      <c r="L114" s="18">
        <f t="shared" si="140"/>
        <v>26</v>
      </c>
    </row>
    <row r="115" spans="1:12" ht="15.75" x14ac:dyDescent="0.2">
      <c r="A115" s="21" t="s">
        <v>96</v>
      </c>
      <c r="B115" s="20" t="s">
        <v>97</v>
      </c>
      <c r="C115" s="27" t="s">
        <v>0</v>
      </c>
      <c r="D115" s="28">
        <f>D116</f>
        <v>0</v>
      </c>
      <c r="E115" s="28">
        <f t="shared" ref="E115:F115" si="141">E116</f>
        <v>0</v>
      </c>
      <c r="F115" s="28">
        <f t="shared" si="141"/>
        <v>0</v>
      </c>
      <c r="G115" s="28">
        <f>G116</f>
        <v>1068.7</v>
      </c>
      <c r="H115" s="28">
        <f t="shared" ref="H115:I115" si="142">H116</f>
        <v>0</v>
      </c>
      <c r="I115" s="28">
        <f t="shared" si="142"/>
        <v>1068.7</v>
      </c>
      <c r="J115" s="28">
        <f>J116</f>
        <v>1930.4</v>
      </c>
      <c r="K115" s="28">
        <f t="shared" ref="K115:L115" si="143">K116</f>
        <v>0</v>
      </c>
      <c r="L115" s="28">
        <f t="shared" si="143"/>
        <v>1930.4</v>
      </c>
    </row>
    <row r="116" spans="1:12" ht="13.5" x14ac:dyDescent="0.2">
      <c r="A116" s="24" t="s">
        <v>98</v>
      </c>
      <c r="B116" s="25" t="s">
        <v>97</v>
      </c>
      <c r="C116" s="25" t="s">
        <v>99</v>
      </c>
      <c r="D116" s="26">
        <v>0</v>
      </c>
      <c r="E116" s="17">
        <v>0</v>
      </c>
      <c r="F116" s="18">
        <f>E116+D116</f>
        <v>0</v>
      </c>
      <c r="G116" s="26">
        <v>1068.7</v>
      </c>
      <c r="H116" s="17">
        <v>0</v>
      </c>
      <c r="I116" s="18">
        <f>H116+G116</f>
        <v>1068.7</v>
      </c>
      <c r="J116" s="26">
        <v>1930.4</v>
      </c>
      <c r="K116" s="17">
        <v>0</v>
      </c>
      <c r="L116" s="18">
        <f>K116+J116</f>
        <v>1930.4</v>
      </c>
    </row>
    <row r="117" spans="1:12" ht="19.5" customHeight="1" x14ac:dyDescent="0.2">
      <c r="I117" t="s">
        <v>148</v>
      </c>
    </row>
  </sheetData>
  <mergeCells count="8">
    <mergeCell ref="G13:I13"/>
    <mergeCell ref="J13:L13"/>
    <mergeCell ref="A11:L11"/>
    <mergeCell ref="A12:E12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Table2</vt:lpstr>
      <vt:lpstr>Table1!Заголовки_для_печати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2020-03-28T11:35:48Z</dcterms:modified>
</cp:coreProperties>
</file>