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18" i="1" l="1"/>
  <c r="C14" i="1"/>
  <c r="C46" i="1" l="1"/>
  <c r="C42" i="1"/>
  <c r="C39" i="1"/>
  <c r="C44" i="1"/>
  <c r="C43" i="1"/>
  <c r="C41" i="1"/>
  <c r="C40" i="1"/>
  <c r="C21" i="1" l="1"/>
  <c r="D21" i="1"/>
  <c r="E21" i="1"/>
  <c r="E24" i="1" l="1"/>
  <c r="D24" i="1"/>
  <c r="C24" i="1"/>
  <c r="D12" i="1" l="1"/>
  <c r="E12" i="1"/>
  <c r="C12" i="1"/>
  <c r="C10" i="1" l="1"/>
  <c r="D28" i="1"/>
  <c r="E28" i="1"/>
  <c r="C28" i="1"/>
  <c r="D19" i="1"/>
  <c r="E19" i="1"/>
  <c r="C19" i="1"/>
  <c r="E10" i="1" l="1"/>
  <c r="F37" i="1" s="1"/>
  <c r="D10" i="1"/>
  <c r="D44" i="1"/>
  <c r="F39" i="1" l="1"/>
  <c r="F38" i="1"/>
  <c r="F43" i="1"/>
  <c r="F44" i="1"/>
  <c r="F40" i="1"/>
  <c r="D40" i="1"/>
  <c r="E37" i="1"/>
  <c r="E39" i="1"/>
  <c r="E38" i="1"/>
  <c r="E40" i="1"/>
  <c r="E44" i="1"/>
  <c r="E43" i="1"/>
  <c r="D37" i="1"/>
  <c r="D41" i="1" s="1"/>
  <c r="D43" i="1"/>
  <c r="D39" i="1"/>
  <c r="F46" i="1" l="1"/>
  <c r="E46" i="1"/>
  <c r="D46" i="1"/>
</calcChain>
</file>

<file path=xl/sharedStrings.xml><?xml version="1.0" encoding="utf-8"?>
<sst xmlns="http://schemas.openxmlformats.org/spreadsheetml/2006/main" count="89" uniqueCount="61">
  <si>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</si>
  <si>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</si>
  <si>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</si>
  <si>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</si>
  <si>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</si>
  <si>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</si>
  <si>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</si>
  <si>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</si>
  <si>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</si>
  <si>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</si>
  <si>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</si>
  <si>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</si>
  <si>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</si>
  <si>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</si>
  <si>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</si>
  <si>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</si>
  <si>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</si>
  <si>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</si>
  <si>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</si>
  <si>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</si>
  <si>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</si>
  <si>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</si>
  <si>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</si>
  <si>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</si>
  <si>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</si>
  <si>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</si>
  <si>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</si>
  <si>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</si>
  <si>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</si>
  <si>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</si>
  <si>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</si>
  <si>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</si>
  <si>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</si>
  <si>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</si>
  <si>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</si>
  <si>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</si>
  <si>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</si>
  <si>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</si>
  <si>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</si>
  <si>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</si>
  <si>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</si>
  <si>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</si>
  <si>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2019 г</t>
  </si>
  <si>
    <t>2021 г.</t>
  </si>
  <si>
    <t>Коммунальное хозяйство</t>
  </si>
  <si>
    <t>0502</t>
  </si>
  <si>
    <t>2020 г</t>
  </si>
  <si>
    <t>2022 г.</t>
  </si>
  <si>
    <t>0408</t>
  </si>
  <si>
    <t>Транспорт</t>
  </si>
  <si>
    <t>Общеэкономические вопросы</t>
  </si>
  <si>
    <t>0401</t>
  </si>
  <si>
    <t>3553,548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</si>
  <si>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</si>
  <si>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</si>
  <si>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</si>
  <si>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</si>
  <si>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Приложение № 2
к пояснительной записке
к решению
"О  бюджете сельского поселения "Шошка" на 2021 год и 
плановый период 2022 и 2023 годов"</t>
  </si>
  <si>
    <t>2023 г.</t>
  </si>
  <si>
    <t>0107</t>
  </si>
  <si>
    <t>Обеспечение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</si>
</sst>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49" fontId="4" fillId="0" borderId="6" xfId="0" applyNumberFormat="1" applyFont="1" applyBorder="1" applyAlignment="1">
      <alignment horizontal="right" vertical="center" wrapText="1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topLeftCell="A4" zoomScaleNormal="100" zoomScaleSheetLayoutView="100" workbookViewId="0">
      <selection activeCell="C28" sqref="C28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1" t="s">
        <v>57</v>
      </c>
      <c r="B1" s="32"/>
      <c r="C1" s="32"/>
      <c r="D1" s="32"/>
      <c r="E1" s="32"/>
    </row>
    <row r="4" spans="1:5" ht="64.900000000000006" customHeight="1" x14ac:dyDescent="0.25">
      <c r="A4" s="33" t="s">
        <v>55</v>
      </c>
      <c r="B4" s="33"/>
      <c r="C4" s="33"/>
      <c r="D4" s="33"/>
      <c r="E4" s="33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4" t="s">
        <v>2</v>
      </c>
      <c r="C7" s="26" t="s">
        <v>43</v>
      </c>
      <c r="D7" s="26" t="s">
        <v>47</v>
      </c>
      <c r="E7" s="26" t="s">
        <v>58</v>
      </c>
    </row>
    <row r="8" spans="1:5" x14ac:dyDescent="0.25">
      <c r="A8" s="27"/>
      <c r="B8" s="35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</f>
        <v>6836.4680000000008</v>
      </c>
      <c r="D10" s="8">
        <f>D11+D12+D19+D24+D28+D21</f>
        <v>1896.5050000000001</v>
      </c>
      <c r="E10" s="8">
        <f t="shared" ref="E10" si="0">E11+E12+E19+E24+E28+E21</f>
        <v>1945.8539999999998</v>
      </c>
    </row>
    <row r="11" spans="1:5" ht="30.75" customHeight="1" x14ac:dyDescent="0.25">
      <c r="A11" s="12" t="s">
        <v>31</v>
      </c>
      <c r="B11" s="15" t="s">
        <v>32</v>
      </c>
      <c r="C11" s="8">
        <v>0</v>
      </c>
      <c r="D11" s="8">
        <v>30</v>
      </c>
      <c r="E11" s="8">
        <v>62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2431.5630000000001</v>
      </c>
      <c r="D12" s="8">
        <f t="shared" ref="D12:E12" si="1">SUM(D13:D18)</f>
        <v>1722.3600000000001</v>
      </c>
      <c r="E12" s="8">
        <f t="shared" si="1"/>
        <v>1739.7089999999998</v>
      </c>
    </row>
    <row r="13" spans="1:5" ht="47.25" x14ac:dyDescent="0.25">
      <c r="A13" s="13" t="s">
        <v>34</v>
      </c>
      <c r="B13" s="14" t="s">
        <v>33</v>
      </c>
      <c r="C13" s="9">
        <v>762.66899999999998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4" t="s">
        <v>11</v>
      </c>
      <c r="C14" s="9">
        <f>1481.664-2.475</f>
        <v>1479.1890000000001</v>
      </c>
      <c r="D14" s="9">
        <v>1034.712</v>
      </c>
      <c r="E14" s="9">
        <v>1052.0609999999999</v>
      </c>
    </row>
    <row r="15" spans="1:5" ht="47.25" x14ac:dyDescent="0.25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31.5" x14ac:dyDescent="0.25">
      <c r="A16" s="6" t="s">
        <v>60</v>
      </c>
      <c r="B16" s="14" t="s">
        <v>59</v>
      </c>
      <c r="C16" s="9">
        <v>181.096</v>
      </c>
      <c r="D16" s="9">
        <v>0</v>
      </c>
      <c r="E16" s="9">
        <v>0</v>
      </c>
    </row>
    <row r="17" spans="1:6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6" ht="15.75" x14ac:dyDescent="0.25">
      <c r="A18" s="6" t="s">
        <v>16</v>
      </c>
      <c r="B18" s="14" t="s">
        <v>17</v>
      </c>
      <c r="C18" s="9">
        <f>4.5+2.475</f>
        <v>6.9749999999999996</v>
      </c>
      <c r="D18" s="9">
        <v>0</v>
      </c>
      <c r="E18" s="9">
        <v>0</v>
      </c>
    </row>
    <row r="19" spans="1:6" ht="37.9" customHeight="1" x14ac:dyDescent="0.25">
      <c r="A19" s="11" t="s">
        <v>27</v>
      </c>
      <c r="B19" s="15" t="s">
        <v>28</v>
      </c>
      <c r="C19" s="8">
        <f>C20</f>
        <v>12</v>
      </c>
      <c r="D19" s="8">
        <f t="shared" ref="D19:E19" si="2">D20</f>
        <v>0</v>
      </c>
      <c r="E19" s="8">
        <f t="shared" si="2"/>
        <v>0</v>
      </c>
    </row>
    <row r="20" spans="1:6" ht="47.25" x14ac:dyDescent="0.25">
      <c r="A20" s="6" t="s">
        <v>30</v>
      </c>
      <c r="B20" s="14" t="s">
        <v>29</v>
      </c>
      <c r="C20" s="9">
        <v>12</v>
      </c>
      <c r="D20" s="9">
        <v>0</v>
      </c>
      <c r="E20" s="9">
        <v>0</v>
      </c>
    </row>
    <row r="21" spans="1:6" s="24" customFormat="1" ht="15.75" x14ac:dyDescent="0.25">
      <c r="A21" s="5" t="s">
        <v>40</v>
      </c>
      <c r="B21" s="15" t="s">
        <v>41</v>
      </c>
      <c r="C21" s="8">
        <f>C22+C23</f>
        <v>438.48199999999997</v>
      </c>
      <c r="D21" s="8">
        <f t="shared" ref="D21:E21" si="3">D23</f>
        <v>5.8949999999999996</v>
      </c>
      <c r="E21" s="8">
        <f t="shared" si="3"/>
        <v>5.8949999999999996</v>
      </c>
    </row>
    <row r="22" spans="1:6" s="25" customFormat="1" ht="15.75" x14ac:dyDescent="0.25">
      <c r="A22" s="6" t="s">
        <v>50</v>
      </c>
      <c r="B22" s="14" t="s">
        <v>51</v>
      </c>
      <c r="C22" s="9">
        <v>339.334</v>
      </c>
      <c r="D22" s="9">
        <v>0</v>
      </c>
      <c r="E22" s="9">
        <v>0</v>
      </c>
    </row>
    <row r="23" spans="1:6" ht="15.75" x14ac:dyDescent="0.25">
      <c r="A23" s="6" t="s">
        <v>49</v>
      </c>
      <c r="B23" s="14" t="s">
        <v>48</v>
      </c>
      <c r="C23" s="9">
        <v>99.147999999999996</v>
      </c>
      <c r="D23" s="9">
        <v>5.8949999999999996</v>
      </c>
      <c r="E23" s="9">
        <v>5.8949999999999996</v>
      </c>
    </row>
    <row r="24" spans="1:6" ht="27.75" customHeight="1" x14ac:dyDescent="0.25">
      <c r="A24" s="5" t="s">
        <v>18</v>
      </c>
      <c r="B24" s="15" t="s">
        <v>19</v>
      </c>
      <c r="C24" s="8">
        <f>SUM(C25:C27)</f>
        <v>3654.3409999999999</v>
      </c>
      <c r="D24" s="8">
        <f>SUM(D25:D27)</f>
        <v>138.25</v>
      </c>
      <c r="E24" s="8">
        <f>SUM(E25:E27)</f>
        <v>138.25</v>
      </c>
    </row>
    <row r="25" spans="1:6" ht="27.75" customHeight="1" x14ac:dyDescent="0.25">
      <c r="A25" s="6" t="s">
        <v>36</v>
      </c>
      <c r="B25" s="14" t="s">
        <v>35</v>
      </c>
      <c r="C25" s="9">
        <v>215.35</v>
      </c>
      <c r="D25" s="9">
        <v>138.25</v>
      </c>
      <c r="E25" s="9">
        <v>138.25</v>
      </c>
    </row>
    <row r="26" spans="1:6" ht="27.75" customHeight="1" x14ac:dyDescent="0.25">
      <c r="A26" s="6" t="s">
        <v>44</v>
      </c>
      <c r="B26" s="14" t="s">
        <v>45</v>
      </c>
      <c r="C26" s="9">
        <v>3</v>
      </c>
      <c r="D26" s="9">
        <v>0</v>
      </c>
      <c r="E26" s="9">
        <v>0</v>
      </c>
    </row>
    <row r="27" spans="1:6" ht="26.45" customHeight="1" x14ac:dyDescent="0.25">
      <c r="A27" s="6" t="s">
        <v>20</v>
      </c>
      <c r="B27" s="14" t="s">
        <v>21</v>
      </c>
      <c r="C27" s="9">
        <f>3426.991+9</f>
        <v>3435.991</v>
      </c>
      <c r="D27" s="9">
        <v>0</v>
      </c>
      <c r="E27" s="9">
        <v>0</v>
      </c>
    </row>
    <row r="28" spans="1:6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28" si="4">D29</f>
        <v>0</v>
      </c>
      <c r="E28" s="8">
        <f t="shared" si="4"/>
        <v>0</v>
      </c>
    </row>
    <row r="29" spans="1:6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6" x14ac:dyDescent="0.25">
      <c r="C30" s="10"/>
      <c r="D30" s="10"/>
      <c r="E30" s="10"/>
    </row>
    <row r="32" spans="1:6" ht="67.150000000000006" customHeight="1" x14ac:dyDescent="0.25">
      <c r="A32" s="28" t="s">
        <v>56</v>
      </c>
      <c r="B32" s="28"/>
      <c r="C32" s="28"/>
      <c r="D32" s="28"/>
      <c r="E32" s="28"/>
      <c r="F32" s="28"/>
    </row>
    <row r="33" spans="1:6" x14ac:dyDescent="0.25">
      <c r="E33" s="17"/>
      <c r="F33" s="17" t="s">
        <v>37</v>
      </c>
    </row>
    <row r="34" spans="1:6" x14ac:dyDescent="0.25">
      <c r="A34" s="26" t="s">
        <v>1</v>
      </c>
      <c r="B34" s="29" t="s">
        <v>2</v>
      </c>
      <c r="C34" s="29" t="s">
        <v>42</v>
      </c>
      <c r="D34" s="26" t="s">
        <v>46</v>
      </c>
      <c r="E34" s="26" t="s">
        <v>43</v>
      </c>
      <c r="F34" s="26" t="s">
        <v>47</v>
      </c>
    </row>
    <row r="35" spans="1:6" x14ac:dyDescent="0.25">
      <c r="A35" s="27"/>
      <c r="B35" s="30"/>
      <c r="C35" s="30"/>
      <c r="D35" s="27" t="s">
        <v>4</v>
      </c>
      <c r="E35" s="27" t="s">
        <v>4</v>
      </c>
      <c r="F35" s="27" t="s">
        <v>4</v>
      </c>
    </row>
    <row r="36" spans="1:6" x14ac:dyDescent="0.25">
      <c r="A36" s="3" t="s">
        <v>5</v>
      </c>
      <c r="B36" s="16" t="s">
        <v>6</v>
      </c>
      <c r="C36" s="16">
        <v>3</v>
      </c>
      <c r="D36" s="3">
        <v>4</v>
      </c>
      <c r="E36" s="3">
        <v>5</v>
      </c>
      <c r="F36" s="3">
        <v>6</v>
      </c>
    </row>
    <row r="37" spans="1:6" ht="15.75" x14ac:dyDescent="0.25">
      <c r="A37" s="4" t="s">
        <v>7</v>
      </c>
      <c r="B37" s="18" t="s">
        <v>38</v>
      </c>
      <c r="C37" s="23" t="s">
        <v>52</v>
      </c>
      <c r="D37" s="8">
        <f>C10</f>
        <v>6836.4680000000008</v>
      </c>
      <c r="E37" s="8">
        <f t="shared" ref="E37:F37" si="5">D10</f>
        <v>1896.5050000000001</v>
      </c>
      <c r="F37" s="8">
        <f t="shared" si="5"/>
        <v>1945.8539999999998</v>
      </c>
    </row>
    <row r="38" spans="1:6" ht="31.5" x14ac:dyDescent="0.25">
      <c r="A38" s="19" t="s">
        <v>31</v>
      </c>
      <c r="B38" s="15" t="s">
        <v>32</v>
      </c>
      <c r="C38" s="20"/>
      <c r="D38" s="20"/>
      <c r="E38" s="20">
        <f>D11/D10*100</f>
        <v>1.5818571530262244</v>
      </c>
      <c r="F38" s="20">
        <f>E11/E10*100</f>
        <v>3.1862616619746396</v>
      </c>
    </row>
    <row r="39" spans="1:6" ht="15.75" x14ac:dyDescent="0.25">
      <c r="A39" s="5" t="s">
        <v>8</v>
      </c>
      <c r="B39" s="15" t="s">
        <v>9</v>
      </c>
      <c r="C39" s="20">
        <f>1795.826/C37*100</f>
        <v>50.536140218170686</v>
      </c>
      <c r="D39" s="20">
        <f>C12/C10*100</f>
        <v>35.567532825429737</v>
      </c>
      <c r="E39" s="20">
        <f t="shared" ref="E39:F39" si="6">D12/D10*100</f>
        <v>90.817582869541596</v>
      </c>
      <c r="F39" s="20">
        <f t="shared" si="6"/>
        <v>89.405936930519971</v>
      </c>
    </row>
    <row r="40" spans="1:6" ht="31.5" x14ac:dyDescent="0.25">
      <c r="A40" s="11" t="s">
        <v>27</v>
      </c>
      <c r="B40" s="15" t="s">
        <v>28</v>
      </c>
      <c r="C40" s="20">
        <f>60.8/C37*100</f>
        <v>1.7109660542083576</v>
      </c>
      <c r="D40" s="20">
        <f>C19/C10*100</f>
        <v>0.17552923527178066</v>
      </c>
      <c r="E40" s="20">
        <f t="shared" ref="E40:F40" si="7">D19/D10*100</f>
        <v>0</v>
      </c>
      <c r="F40" s="20">
        <f t="shared" si="7"/>
        <v>0</v>
      </c>
    </row>
    <row r="41" spans="1:6" ht="15.75" x14ac:dyDescent="0.25">
      <c r="A41" s="11" t="s">
        <v>40</v>
      </c>
      <c r="B41" s="15" t="s">
        <v>41</v>
      </c>
      <c r="C41" s="20">
        <f>705.222/C37*100</f>
        <v>19.845574057252076</v>
      </c>
      <c r="D41" s="20">
        <f>C21/D37*100</f>
        <v>6.413867511703411</v>
      </c>
      <c r="E41" s="20"/>
      <c r="F41" s="20"/>
    </row>
    <row r="42" spans="1:6" ht="15.75" x14ac:dyDescent="0.25">
      <c r="A42" s="11" t="s">
        <v>53</v>
      </c>
      <c r="B42" s="15" t="s">
        <v>54</v>
      </c>
      <c r="C42" s="20">
        <f>180/C37*100</f>
        <v>5.0653600289063219</v>
      </c>
      <c r="D42" s="20"/>
      <c r="E42" s="20"/>
      <c r="F42" s="20"/>
    </row>
    <row r="43" spans="1:6" ht="31.5" x14ac:dyDescent="0.25">
      <c r="A43" s="5" t="s">
        <v>18</v>
      </c>
      <c r="B43" s="15" t="s">
        <v>19</v>
      </c>
      <c r="C43" s="20">
        <f>531.565/C37*100</f>
        <v>14.958711687586607</v>
      </c>
      <c r="D43" s="20">
        <f>C24/C10*100</f>
        <v>53.453640096026191</v>
      </c>
      <c r="E43" s="20">
        <f t="shared" ref="E43:F43" si="8">D24/D10*100</f>
        <v>7.2897250468625181</v>
      </c>
      <c r="F43" s="20">
        <f t="shared" si="8"/>
        <v>7.10484959303216</v>
      </c>
    </row>
    <row r="44" spans="1:6" ht="15.75" x14ac:dyDescent="0.25">
      <c r="A44" s="5" t="s">
        <v>22</v>
      </c>
      <c r="B44" s="15" t="s">
        <v>23</v>
      </c>
      <c r="C44" s="20">
        <f>280.135/C37*100</f>
        <v>7.8832479538759577</v>
      </c>
      <c r="D44" s="20">
        <f>C28/C10*100</f>
        <v>4.3894303315688745</v>
      </c>
      <c r="E44" s="20">
        <f t="shared" ref="E44:F44" si="9">D28/D10*100</f>
        <v>0</v>
      </c>
      <c r="F44" s="20">
        <f t="shared" si="9"/>
        <v>0</v>
      </c>
    </row>
    <row r="46" spans="1:6" ht="15.75" x14ac:dyDescent="0.25">
      <c r="A46" s="21" t="s">
        <v>39</v>
      </c>
      <c r="C46" s="22">
        <f>C39+C40+C43+C44+C41+C42</f>
        <v>100.00000000000001</v>
      </c>
      <c r="D46" s="22">
        <f>SUM(D38:D44)</f>
        <v>99.999999999999986</v>
      </c>
      <c r="E46" s="22">
        <f t="shared" ref="E46:F46" si="10">SUM(E38:E44)</f>
        <v>99.689165069430331</v>
      </c>
      <c r="F46" s="22">
        <f t="shared" si="10"/>
        <v>99.697048185526768</v>
      </c>
    </row>
  </sheetData>
  <mergeCells count="14">
    <mergeCell ref="A1:E1"/>
    <mergeCell ref="A4:E4"/>
    <mergeCell ref="A7:A8"/>
    <mergeCell ref="B7:B8"/>
    <mergeCell ref="C7:C8"/>
    <mergeCell ref="D7:D8"/>
    <mergeCell ref="E7:E8"/>
    <mergeCell ref="F34:F35"/>
    <mergeCell ref="A32:F32"/>
    <mergeCell ref="A34:A35"/>
    <mergeCell ref="B34:B35"/>
    <mergeCell ref="C34:C35"/>
    <mergeCell ref="D34:D35"/>
    <mergeCell ref="E34:E3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2021-08-23T07:54:08Z</dcterms:modified>
</cp:coreProperties>
</file>