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210" windowWidth="14715" windowHeight="11160"/>
  </bookViews>
  <sheets>
    <sheet name="МР" sheetId="1" r:id="rId1"/>
    <sheet name="Емва" sheetId="2" r:id="rId2"/>
    <sheet name="Синдор" sheetId="3" r:id="rId3"/>
    <sheet name="Иоссер" sheetId="5" r:id="rId4"/>
    <sheet name="Мещура" sheetId="6" r:id="rId5"/>
    <sheet name="Серёгово" sheetId="7" r:id="rId6"/>
    <sheet name="Тракт" sheetId="8" r:id="rId7"/>
    <sheet name="Туръя" sheetId="9" r:id="rId8"/>
    <sheet name="Чиньяворык" sheetId="10" r:id="rId9"/>
    <sheet name="Шошка" sheetId="11" r:id="rId10"/>
  </sheets>
  <calcPr calcId="145621"/>
</workbook>
</file>

<file path=xl/calcChain.xml><?xml version="1.0" encoding="utf-8"?>
<calcChain xmlns="http://schemas.openxmlformats.org/spreadsheetml/2006/main">
  <c r="E10" i="1" l="1"/>
  <c r="E11" i="1"/>
  <c r="E12" i="1"/>
  <c r="D12" i="1"/>
  <c r="D12" i="7" l="1"/>
  <c r="C8" i="11" l="1"/>
  <c r="B8" i="11"/>
  <c r="D14" i="11"/>
  <c r="E14" i="11"/>
  <c r="C8" i="8"/>
  <c r="B8" i="8"/>
  <c r="D14" i="8"/>
  <c r="E14" i="8"/>
  <c r="B8" i="6"/>
  <c r="B4" i="11" l="1"/>
  <c r="C4" i="11"/>
  <c r="D4" i="11"/>
  <c r="E4" i="11"/>
  <c r="A4" i="11"/>
  <c r="A2" i="11"/>
  <c r="B4" i="10"/>
  <c r="C4" i="10"/>
  <c r="D4" i="10"/>
  <c r="E4" i="10"/>
  <c r="A4" i="10"/>
  <c r="A2" i="10"/>
  <c r="B4" i="9"/>
  <c r="C4" i="9"/>
  <c r="D4" i="9"/>
  <c r="E4" i="9"/>
  <c r="A4" i="9"/>
  <c r="A2" i="9"/>
  <c r="D11" i="8"/>
  <c r="D12" i="8"/>
  <c r="D13" i="8"/>
  <c r="B4" i="8"/>
  <c r="C4" i="8"/>
  <c r="D4" i="8"/>
  <c r="E4" i="8"/>
  <c r="A4" i="8"/>
  <c r="A2" i="8"/>
  <c r="B4" i="7"/>
  <c r="C4" i="7"/>
  <c r="D4" i="7"/>
  <c r="E4" i="7"/>
  <c r="A4" i="7"/>
  <c r="A2" i="7"/>
  <c r="B4" i="6"/>
  <c r="C4" i="6"/>
  <c r="D4" i="6"/>
  <c r="E4" i="6"/>
  <c r="A4" i="6"/>
  <c r="E3" i="6"/>
  <c r="E3" i="7" s="1"/>
  <c r="E3" i="8" s="1"/>
  <c r="E3" i="9" s="1"/>
  <c r="E3" i="10" s="1"/>
  <c r="E3" i="11" s="1"/>
  <c r="A2" i="6"/>
  <c r="B4" i="5"/>
  <c r="C4" i="5"/>
  <c r="D4" i="5"/>
  <c r="E4" i="5"/>
  <c r="A4" i="5"/>
  <c r="A2" i="5"/>
  <c r="B4" i="3"/>
  <c r="C4" i="3"/>
  <c r="D4" i="3"/>
  <c r="E4" i="3"/>
  <c r="A4" i="3"/>
  <c r="A2" i="3"/>
  <c r="B4" i="2" l="1"/>
  <c r="C4" i="2"/>
  <c r="D4" i="2"/>
  <c r="E4" i="2"/>
  <c r="A4" i="2"/>
  <c r="E3" i="2"/>
  <c r="E3" i="3" s="1"/>
  <c r="E3" i="5" s="1"/>
  <c r="A2" i="2"/>
  <c r="D10" i="1" l="1"/>
  <c r="D11" i="1"/>
  <c r="D13" i="1"/>
  <c r="D14" i="1"/>
  <c r="D15" i="1"/>
  <c r="D16" i="1"/>
  <c r="D17" i="1"/>
  <c r="D6" i="1"/>
  <c r="D7" i="1"/>
  <c r="B5" i="11" l="1"/>
  <c r="D10" i="9" l="1"/>
  <c r="D11" i="9"/>
  <c r="D12" i="9"/>
  <c r="D13" i="9"/>
  <c r="D10" i="7"/>
  <c r="D11" i="7"/>
  <c r="D13" i="7"/>
  <c r="D13" i="6"/>
  <c r="D13" i="3"/>
  <c r="E13" i="11" l="1"/>
  <c r="B8" i="2"/>
  <c r="C5" i="1"/>
  <c r="E6" i="1" l="1"/>
  <c r="E7" i="1"/>
  <c r="D11" i="10"/>
  <c r="C8" i="6"/>
  <c r="E11" i="6" s="1"/>
  <c r="D14" i="6"/>
  <c r="E14" i="6"/>
  <c r="E10" i="5"/>
  <c r="D10" i="5"/>
  <c r="E5" i="1" l="1"/>
  <c r="E13" i="6"/>
  <c r="E12" i="6"/>
  <c r="D12" i="5"/>
  <c r="E12" i="5"/>
  <c r="D13" i="11" l="1"/>
  <c r="D11" i="6"/>
  <c r="D12" i="2"/>
  <c r="C8" i="9" l="1"/>
  <c r="B8" i="9"/>
  <c r="D9" i="7"/>
  <c r="C8" i="3"/>
  <c r="E13" i="3" s="1"/>
  <c r="B8" i="3"/>
  <c r="E12" i="9" l="1"/>
  <c r="E13" i="9"/>
  <c r="D11" i="11"/>
  <c r="D10" i="11"/>
  <c r="D11" i="5"/>
  <c r="D13" i="5"/>
  <c r="D12" i="6"/>
  <c r="D14" i="3" l="1"/>
  <c r="D12" i="3"/>
  <c r="D9" i="11"/>
  <c r="D6" i="11"/>
  <c r="D7" i="11"/>
  <c r="D9" i="1"/>
  <c r="D11" i="2" l="1"/>
  <c r="D10" i="2"/>
  <c r="B8" i="10"/>
  <c r="D12" i="10"/>
  <c r="D12" i="11" l="1"/>
  <c r="D8" i="11"/>
  <c r="C5" i="11"/>
  <c r="E7" i="11" s="1"/>
  <c r="D10" i="10"/>
  <c r="D9" i="10"/>
  <c r="C8" i="10"/>
  <c r="E11" i="10" s="1"/>
  <c r="D7" i="10"/>
  <c r="D6" i="10"/>
  <c r="C5" i="10"/>
  <c r="E7" i="10" s="1"/>
  <c r="B5" i="10"/>
  <c r="D9" i="9"/>
  <c r="D7" i="9"/>
  <c r="D6" i="9"/>
  <c r="C5" i="9"/>
  <c r="E7" i="9" s="1"/>
  <c r="B5" i="9"/>
  <c r="D10" i="8"/>
  <c r="D9" i="8"/>
  <c r="E12" i="8"/>
  <c r="D7" i="8"/>
  <c r="D6" i="8"/>
  <c r="C5" i="8"/>
  <c r="E7" i="8" s="1"/>
  <c r="B5" i="8"/>
  <c r="C8" i="7"/>
  <c r="E12" i="7" s="1"/>
  <c r="B8" i="7"/>
  <c r="D7" i="7"/>
  <c r="D6" i="7"/>
  <c r="C5" i="7"/>
  <c r="E7" i="7" s="1"/>
  <c r="B5" i="7"/>
  <c r="D10" i="6"/>
  <c r="D9" i="6"/>
  <c r="D7" i="6"/>
  <c r="D6" i="6"/>
  <c r="C5" i="6"/>
  <c r="E6" i="6" s="1"/>
  <c r="B5" i="6"/>
  <c r="D9" i="5"/>
  <c r="C8" i="5"/>
  <c r="B8" i="5"/>
  <c r="D7" i="5"/>
  <c r="D6" i="5"/>
  <c r="C5" i="5"/>
  <c r="E7" i="5" s="1"/>
  <c r="B5" i="5"/>
  <c r="D11" i="3"/>
  <c r="D10" i="3"/>
  <c r="D9" i="3"/>
  <c r="D7" i="3"/>
  <c r="D6" i="3"/>
  <c r="C5" i="3"/>
  <c r="E7" i="3" s="1"/>
  <c r="B5" i="3"/>
  <c r="D9" i="2"/>
  <c r="C8" i="2"/>
  <c r="D7" i="2"/>
  <c r="D6" i="2"/>
  <c r="C5" i="2"/>
  <c r="E7" i="2" s="1"/>
  <c r="B5" i="2"/>
  <c r="C8" i="1"/>
  <c r="B8" i="1"/>
  <c r="E12" i="2" l="1"/>
  <c r="E13" i="1"/>
  <c r="E16" i="1"/>
  <c r="E15" i="1"/>
  <c r="E17" i="1"/>
  <c r="E14" i="1"/>
  <c r="E9" i="1"/>
  <c r="E11" i="7"/>
  <c r="E10" i="7"/>
  <c r="E13" i="7"/>
  <c r="E11" i="8"/>
  <c r="E6" i="8"/>
  <c r="E5" i="8" s="1"/>
  <c r="E13" i="5"/>
  <c r="E11" i="5"/>
  <c r="E9" i="9"/>
  <c r="E10" i="9"/>
  <c r="E11" i="9"/>
  <c r="E11" i="2"/>
  <c r="E10" i="2"/>
  <c r="E14" i="3"/>
  <c r="E12" i="3"/>
  <c r="E12" i="10"/>
  <c r="E6" i="10"/>
  <c r="E5" i="10" s="1"/>
  <c r="D8" i="9"/>
  <c r="E11" i="11"/>
  <c r="E9" i="11"/>
  <c r="E6" i="11"/>
  <c r="E5" i="11" s="1"/>
  <c r="E10" i="11"/>
  <c r="E12" i="11"/>
  <c r="D5" i="11"/>
  <c r="E6" i="7"/>
  <c r="E5" i="7" s="1"/>
  <c r="D8" i="10"/>
  <c r="E10" i="10"/>
  <c r="D5" i="10"/>
  <c r="E9" i="10"/>
  <c r="D5" i="9"/>
  <c r="E6" i="9"/>
  <c r="E5" i="9" s="1"/>
  <c r="D8" i="8"/>
  <c r="E13" i="8"/>
  <c r="D5" i="8"/>
  <c r="E10" i="8"/>
  <c r="E9" i="8"/>
  <c r="E7" i="6"/>
  <c r="E5" i="6" s="1"/>
  <c r="D5" i="6"/>
  <c r="D8" i="7"/>
  <c r="D5" i="7"/>
  <c r="E9" i="7"/>
  <c r="E6" i="5"/>
  <c r="D8" i="6"/>
  <c r="E10" i="6"/>
  <c r="E9" i="6"/>
  <c r="D8" i="5"/>
  <c r="D5" i="5"/>
  <c r="E9" i="5"/>
  <c r="E11" i="3"/>
  <c r="E9" i="3"/>
  <c r="E6" i="3"/>
  <c r="D8" i="3"/>
  <c r="E10" i="3"/>
  <c r="D5" i="3"/>
  <c r="E9" i="2"/>
  <c r="E6" i="2"/>
  <c r="E5" i="2" s="1"/>
  <c r="D8" i="2"/>
  <c r="D5" i="2"/>
  <c r="D8" i="1"/>
  <c r="B5" i="1"/>
  <c r="D5" i="1" s="1"/>
  <c r="E8" i="11" l="1"/>
  <c r="E8" i="7"/>
  <c r="E8" i="1"/>
  <c r="E8" i="10"/>
  <c r="E8" i="9"/>
  <c r="E8" i="8"/>
  <c r="E8" i="6"/>
  <c r="E8" i="3"/>
  <c r="E8" i="2"/>
</calcChain>
</file>

<file path=xl/sharedStrings.xml><?xml version="1.0" encoding="utf-8"?>
<sst xmlns="http://schemas.openxmlformats.org/spreadsheetml/2006/main" count="113" uniqueCount="31">
  <si>
    <t>НАЛОГОВЫЕ И НЕНАЛОГОВЫЕ ДОХОДЫ</t>
  </si>
  <si>
    <t>БЕЗВОЗМЕЗДНЫЕ ПОСТУПЛЕНИЯ</t>
  </si>
  <si>
    <t>% исполнения к годовому плану</t>
  </si>
  <si>
    <t>Удельный вес к итоговым показателям</t>
  </si>
  <si>
    <t>Поступления всего, в т.ч.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</si>
  <si>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</si>
  <si>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</si>
  <si>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</si>
  <si>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</si>
  <si>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</si>
  <si>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</si>
  <si>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</si>
  <si>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Расходы всего, в т.ч.</t>
  </si>
  <si>
    <t>НАЦИОНАЛЬНАЯ БЕЗОПАСНОСТЬ И ПРАВООХРАНИТЕЛЬНАЯ ДЕЯТЕЛЬНОСТЬ</t>
  </si>
  <si>
    <t>МЕЖБЮДЖЕТНЫЕ ТРАНСФЕРТЫ ОБЩЕГО ХАРАКТЕРА БЮДЖЕТАМ БЮДЖЕТНОЙ СИСТЕМЫ РОССИЙСКОЙ ФЕДЕРАЦИИ</t>
  </si>
  <si>
    <t>Анализ исполнения бюджета МР "Княжпогостский"</t>
  </si>
  <si>
    <t>Бюджетные назначения</t>
  </si>
  <si>
    <t>Исполнено</t>
  </si>
  <si>
    <t>Ед.изм: рубль</t>
  </si>
  <si>
    <t>Анализ исполнения бюджета городского поселения "Емва"</t>
  </si>
  <si>
    <t>Анализ исполнения бюджета городского поселения "Синдор"</t>
  </si>
  <si>
    <t>Анализ исполнения бюджета сельского поселения "Иоссер"</t>
  </si>
  <si>
    <t>Анализ исполнения бюджета сельского поселения "Мещура"</t>
  </si>
  <si>
    <t>Анализ исполнения бюджета сельского поселения "Серёгово"</t>
  </si>
  <si>
    <t>Анализ исполнения бюджета сельского поселения "Тракт"</t>
  </si>
  <si>
    <t>Анализ исполнения бюджета сельского поселения "Туръя"</t>
  </si>
  <si>
    <t>Наименование</t>
  </si>
  <si>
    <t>Анализ исполнения бюджета сельского поселения "Чиньяворык"</t>
  </si>
  <si>
    <t>Анализ исполнения бюджета сельского поселения "Шошка"</t>
  </si>
  <si>
    <t xml:space="preserve"> на 01.01.2023</t>
  </si>
  <si>
    <t>ОХРАНА ОКРУЖАЮЩЕЙ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</si>
</sst>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000000"/>
      <name val="Arial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B9CDE5"/>
      </patternFill>
    </fill>
    <fill>
      <patternFill patternType="solid">
        <fgColor theme="0"/>
        <bgColor indexed="64"/>
      </patternFill>
    </fill>
    <fill>
      <patternFill patternType="solid">
        <fgColor rgb="FFF1F5F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95B3D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</borders>
  <cellStyleXfs count="6">
    <xf numFmtId="0" fontId="0" fillId="0" borderId="0"/>
    <xf numFmtId="0" fontId="1" fillId="0" borderId="0"/>
    <xf numFmtId="4" fontId="2" fillId="3" borderId="2">
      <alignment horizontal="right" vertical="top" wrapText="1" shrinkToFit="1"/>
    </xf>
    <xf numFmtId="0" fontId="9" fillId="5" borderId="4">
      <alignment horizontal="left" vertical="top" wrapText="1"/>
    </xf>
    <xf numFmtId="4" fontId="9" fillId="5" borderId="5">
      <alignment horizontal="right" vertical="top" shrinkToFit="1"/>
    </xf>
    <xf numFmtId="4" fontId="10" fillId="5" borderId="6">
      <alignment horizontal="right" vertical="top" shrinkToFit="1"/>
    </xf>
  </cellStyleXfs>
  <cellXfs count="35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right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 applyProtection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/>
    <xf numFmtId="0" fontId="4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2" borderId="1" xfId="0" applyFont="1" applyFill="1" applyBorder="1"/>
    <xf numFmtId="4" fontId="8" fillId="2" borderId="1" xfId="0" applyNumberFormat="1" applyFont="1" applyFill="1" applyBorder="1" applyAlignment="1">
      <alignment horizontal="right" vertical="center"/>
    </xf>
    <xf numFmtId="0" fontId="8" fillId="0" borderId="0" xfId="0" applyFont="1"/>
    <xf numFmtId="0" fontId="7" fillId="0" borderId="1" xfId="0" applyFont="1" applyBorder="1"/>
    <xf numFmtId="4" fontId="7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 applyProtection="1">
      <alignment horizontal="left" vertical="center" wrapText="1"/>
    </xf>
    <xf numFmtId="0" fontId="7" fillId="0" borderId="0" xfId="0" applyFont="1" applyAlignment="1">
      <alignment horizontal="center" wrapText="1"/>
    </xf>
    <xf numFmtId="4" fontId="8" fillId="2" borderId="1" xfId="0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4" borderId="1" xfId="2" applyNumberFormat="1" applyFont="1" applyFill="1" applyBorder="1" applyProtection="1">
      <alignment horizontal="right" vertical="top" wrapText="1" shrinkToFit="1"/>
    </xf>
    <xf numFmtId="4" fontId="7" fillId="0" borderId="3" xfId="0" applyNumberFormat="1" applyFont="1" applyBorder="1" applyAlignment="1" applyProtection="1">
      <alignment horizontal="right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ex60" xfId="3"/>
    <cellStyle name="ex61" xfId="4"/>
    <cellStyle name="ex62" xfId="2"/>
    <cellStyle name="ex63" xfId="5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7"/>
  <sheetViews>
    <sheetView tabSelected="1" zoomScaleNormal="100" zoomScaleSheetLayoutView="120" workbookViewId="0">
      <selection sqref="A1:E1"/>
    </sheetView>
  </sheetViews>
  <sheetFormatPr defaultColWidth="9.140625" defaultRowHeight="15.75" x14ac:dyDescent="0.25"/>
  <cols>
    <col min="1" max="1" width="50.140625" style="1" customWidth="1"/>
    <col min="2" max="2" width="23.5703125" style="1" customWidth="1"/>
    <col min="3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25">
      <c r="A1" s="33" t="s">
        <v>15</v>
      </c>
      <c r="B1" s="33"/>
      <c r="C1" s="33"/>
      <c r="D1" s="33"/>
      <c r="E1" s="33"/>
    </row>
    <row r="2" spans="1:5" x14ac:dyDescent="0.25">
      <c r="A2" s="33" t="s">
        <v>29</v>
      </c>
      <c r="B2" s="33"/>
      <c r="C2" s="33"/>
      <c r="D2" s="33"/>
      <c r="E2" s="33"/>
    </row>
    <row r="3" spans="1:5" x14ac:dyDescent="0.25">
      <c r="E3" s="31" t="s">
        <v>18</v>
      </c>
    </row>
    <row r="4" spans="1:5" s="3" customFormat="1" ht="79.5" customHeight="1" x14ac:dyDescent="0.25">
      <c r="A4" s="2" t="s">
        <v>26</v>
      </c>
      <c r="B4" s="2" t="s">
        <v>16</v>
      </c>
      <c r="C4" s="2" t="s">
        <v>17</v>
      </c>
      <c r="D4" s="2" t="s">
        <v>2</v>
      </c>
      <c r="E4" s="2" t="s">
        <v>3</v>
      </c>
    </row>
    <row r="5" spans="1:5" s="6" customFormat="1" x14ac:dyDescent="0.25">
      <c r="A5" s="4" t="s">
        <v>4</v>
      </c>
      <c r="B5" s="5">
        <f>SUM(B6:B7)</f>
        <v>821920756.35000002</v>
      </c>
      <c r="C5" s="5">
        <f>SUM(C6:C7)</f>
        <v>829049582.07999992</v>
      </c>
      <c r="D5" s="11">
        <f>C5*100/B5</f>
        <v>100.86733735277082</v>
      </c>
      <c r="E5" s="11">
        <f>SUM(E6:E7)</f>
        <v>100</v>
      </c>
    </row>
    <row r="6" spans="1:5" x14ac:dyDescent="0.25">
      <c r="A6" s="7" t="s">
        <v>0</v>
      </c>
      <c r="B6" s="8">
        <v>293824673.54000002</v>
      </c>
      <c r="C6" s="8">
        <v>306699917.95999998</v>
      </c>
      <c r="D6" s="12">
        <f>C6*100/B6</f>
        <v>104.38194800486936</v>
      </c>
      <c r="E6" s="12">
        <f>C6*100/C5</f>
        <v>36.994158683552016</v>
      </c>
    </row>
    <row r="7" spans="1:5" x14ac:dyDescent="0.25">
      <c r="A7" s="7" t="s">
        <v>1</v>
      </c>
      <c r="B7" s="8">
        <v>528096082.81</v>
      </c>
      <c r="C7" s="8">
        <v>522349664.12</v>
      </c>
      <c r="D7" s="12">
        <f>C7*100/B7</f>
        <v>98.911861140983419</v>
      </c>
      <c r="E7" s="12">
        <f>C7*100/C5</f>
        <v>63.005841316447992</v>
      </c>
    </row>
    <row r="8" spans="1:5" s="6" customFormat="1" x14ac:dyDescent="0.25">
      <c r="A8" s="4" t="s">
        <v>12</v>
      </c>
      <c r="B8" s="5">
        <f>SUM(B9:B17)</f>
        <v>910773834.68000007</v>
      </c>
      <c r="C8" s="5">
        <f>SUM(C9:C17)</f>
        <v>874371586.58999979</v>
      </c>
      <c r="D8" s="11">
        <f t="shared" ref="D8:D17" si="0">C8*100/B8</f>
        <v>96.003151748118654</v>
      </c>
      <c r="E8" s="11">
        <f>SUM(E9:E17)</f>
        <v>100.00000000000003</v>
      </c>
    </row>
    <row r="9" spans="1:5" x14ac:dyDescent="0.25">
      <c r="A9" s="10" t="s">
        <v>5</v>
      </c>
      <c r="B9" s="8">
        <v>105453947.98</v>
      </c>
      <c r="C9" s="8">
        <v>98100649.980000004</v>
      </c>
      <c r="D9" s="12">
        <f t="shared" si="0"/>
        <v>93.027005493056933</v>
      </c>
      <c r="E9" s="12">
        <f>C9*100/C8</f>
        <v>11.21956059466514</v>
      </c>
    </row>
    <row r="10" spans="1:5" x14ac:dyDescent="0.25">
      <c r="A10" s="10" t="s">
        <v>6</v>
      </c>
      <c r="B10" s="8">
        <v>72835835.25</v>
      </c>
      <c r="C10" s="8">
        <v>69697453.269999996</v>
      </c>
      <c r="D10" s="12">
        <f t="shared" si="0"/>
        <v>95.691156737301228</v>
      </c>
      <c r="E10" s="12">
        <f>C10*100/C8</f>
        <v>7.971148003769903</v>
      </c>
    </row>
    <row r="11" spans="1:5" ht="21" customHeight="1" x14ac:dyDescent="0.25">
      <c r="A11" s="10" t="s">
        <v>7</v>
      </c>
      <c r="B11" s="8">
        <v>39591976.299999997</v>
      </c>
      <c r="C11" s="8">
        <v>16782138.949999999</v>
      </c>
      <c r="D11" s="12">
        <f t="shared" si="0"/>
        <v>42.387727308272815</v>
      </c>
      <c r="E11" s="12">
        <f>C11*100/C8</f>
        <v>1.9193371796823135</v>
      </c>
    </row>
    <row r="12" spans="1:5" ht="21" customHeight="1" x14ac:dyDescent="0.25">
      <c r="A12" s="10" t="s">
        <v>30</v>
      </c>
      <c r="B12" s="8">
        <v>167512.32000000001</v>
      </c>
      <c r="C12" s="8">
        <v>167512.32000000001</v>
      </c>
      <c r="D12" s="12">
        <f t="shared" si="0"/>
        <v>100</v>
      </c>
      <c r="E12" s="12">
        <f>C12*100/C8</f>
        <v>1.9158024182062989E-2</v>
      </c>
    </row>
    <row r="13" spans="1:5" ht="16.5" customHeight="1" x14ac:dyDescent="0.25">
      <c r="A13" s="10" t="s">
        <v>8</v>
      </c>
      <c r="B13" s="8">
        <v>472558118.20999998</v>
      </c>
      <c r="C13" s="8">
        <v>471128538.08999997</v>
      </c>
      <c r="D13" s="12">
        <f t="shared" si="0"/>
        <v>99.697480571190894</v>
      </c>
      <c r="E13" s="12">
        <f>C13*100/C8</f>
        <v>53.881958805108809</v>
      </c>
    </row>
    <row r="14" spans="1:5" ht="20.25" customHeight="1" x14ac:dyDescent="0.25">
      <c r="A14" s="10" t="s">
        <v>9</v>
      </c>
      <c r="B14" s="8">
        <v>121963132.45999999</v>
      </c>
      <c r="C14" s="8">
        <v>121248986.56999999</v>
      </c>
      <c r="D14" s="12">
        <f t="shared" si="0"/>
        <v>99.414457569598568</v>
      </c>
      <c r="E14" s="12">
        <f>C14*100/C8</f>
        <v>13.866986122326351</v>
      </c>
    </row>
    <row r="15" spans="1:5" x14ac:dyDescent="0.25">
      <c r="A15" s="10" t="s">
        <v>10</v>
      </c>
      <c r="B15" s="8">
        <v>18352481.219999999</v>
      </c>
      <c r="C15" s="8">
        <v>17457496.309999999</v>
      </c>
      <c r="D15" s="12">
        <f t="shared" si="0"/>
        <v>95.123357439948379</v>
      </c>
      <c r="E15" s="12">
        <f>C15*100/C8</f>
        <v>1.9965763501171458</v>
      </c>
    </row>
    <row r="16" spans="1:5" x14ac:dyDescent="0.25">
      <c r="A16" s="10" t="s">
        <v>11</v>
      </c>
      <c r="B16" s="8">
        <v>39710530.939999998</v>
      </c>
      <c r="C16" s="8">
        <v>39648511.100000001</v>
      </c>
      <c r="D16" s="12">
        <f t="shared" si="0"/>
        <v>99.843820169280278</v>
      </c>
      <c r="E16" s="12">
        <f>C16*100/C8</f>
        <v>4.5345150400674585</v>
      </c>
    </row>
    <row r="17" spans="1:5" ht="47.25" x14ac:dyDescent="0.25">
      <c r="A17" s="10" t="s">
        <v>14</v>
      </c>
      <c r="B17" s="8">
        <v>40140300</v>
      </c>
      <c r="C17" s="8">
        <v>40140300</v>
      </c>
      <c r="D17" s="12">
        <f t="shared" si="0"/>
        <v>100</v>
      </c>
      <c r="E17" s="12">
        <f>C17*100/C8</f>
        <v>4.5907598800808387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4"/>
  <sheetViews>
    <sheetView workbookViewId="0">
      <selection sqref="A1:E1"/>
    </sheetView>
  </sheetViews>
  <sheetFormatPr defaultColWidth="9.140625" defaultRowHeight="15.75" x14ac:dyDescent="0.25"/>
  <cols>
    <col min="1" max="1" width="50.140625" style="16" customWidth="1"/>
    <col min="2" max="2" width="22.42578125" style="16" customWidth="1"/>
    <col min="3" max="3" width="20.42578125" style="16" customWidth="1"/>
    <col min="4" max="4" width="16.5703125" style="16" customWidth="1"/>
    <col min="5" max="5" width="16.140625" style="16" customWidth="1"/>
    <col min="6" max="16384" width="9.140625" style="16"/>
  </cols>
  <sheetData>
    <row r="1" spans="1:5" x14ac:dyDescent="0.25">
      <c r="A1" s="34" t="s">
        <v>28</v>
      </c>
      <c r="B1" s="34"/>
      <c r="C1" s="34"/>
      <c r="D1" s="34"/>
      <c r="E1" s="34"/>
    </row>
    <row r="2" spans="1:5" x14ac:dyDescent="0.25">
      <c r="A2" s="34" t="str">
        <f>МР!A2</f>
        <v xml:space="preserve"> на 01.01.2023</v>
      </c>
      <c r="B2" s="34"/>
      <c r="C2" s="34"/>
      <c r="D2" s="34"/>
      <c r="E2" s="34"/>
    </row>
    <row r="3" spans="1:5" x14ac:dyDescent="0.25">
      <c r="E3" s="32" t="str">
        <f>Чиньяворык!E3</f>
        <v>Ед.изм: рубль</v>
      </c>
    </row>
    <row r="4" spans="1:5" s="18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s="21" customFormat="1" x14ac:dyDescent="0.25">
      <c r="A5" s="19" t="s">
        <v>4</v>
      </c>
      <c r="B5" s="20">
        <f>SUM(B6:B7)</f>
        <v>7028999.6200000001</v>
      </c>
      <c r="C5" s="20">
        <f>SUM(C6:C7)</f>
        <v>6997147.6100000003</v>
      </c>
      <c r="D5" s="20">
        <f t="shared" ref="D5:D14" si="0">C5*100/B5</f>
        <v>99.54684860261807</v>
      </c>
      <c r="E5" s="20">
        <f>SUM(E6:E7)</f>
        <v>100</v>
      </c>
    </row>
    <row r="6" spans="1:5" x14ac:dyDescent="0.25">
      <c r="A6" s="22" t="s">
        <v>0</v>
      </c>
      <c r="B6" s="29">
        <v>114900</v>
      </c>
      <c r="C6" s="29">
        <v>86181.66</v>
      </c>
      <c r="D6" s="24">
        <f t="shared" si="0"/>
        <v>75.005796344647521</v>
      </c>
      <c r="E6" s="24">
        <f>C6*100/C5</f>
        <v>1.2316684569699965</v>
      </c>
    </row>
    <row r="7" spans="1:5" x14ac:dyDescent="0.25">
      <c r="A7" s="22" t="s">
        <v>1</v>
      </c>
      <c r="B7" s="30">
        <v>6914099.6200000001</v>
      </c>
      <c r="C7" s="30">
        <v>6910965.9500000002</v>
      </c>
      <c r="D7" s="24">
        <f t="shared" si="0"/>
        <v>99.954677106604947</v>
      </c>
      <c r="E7" s="24">
        <f>C7*100/C5</f>
        <v>98.768331543030001</v>
      </c>
    </row>
    <row r="8" spans="1:5" s="21" customFormat="1" x14ac:dyDescent="0.25">
      <c r="A8" s="19" t="s">
        <v>12</v>
      </c>
      <c r="B8" s="20">
        <f>SUM(B9:B14)</f>
        <v>7034299.6200000001</v>
      </c>
      <c r="C8" s="20">
        <f>SUM(C9:C14)</f>
        <v>7027726.8000000007</v>
      </c>
      <c r="D8" s="20">
        <f t="shared" si="0"/>
        <v>99.906560420296699</v>
      </c>
      <c r="E8" s="20">
        <f>SUM(E9:E13)</f>
        <v>90.469179877624143</v>
      </c>
    </row>
    <row r="9" spans="1:5" x14ac:dyDescent="0.25">
      <c r="A9" s="25" t="s">
        <v>5</v>
      </c>
      <c r="B9" s="23">
        <v>2207338.27</v>
      </c>
      <c r="C9" s="23">
        <v>2201376.35</v>
      </c>
      <c r="D9" s="24">
        <f t="shared" si="0"/>
        <v>99.729904560572862</v>
      </c>
      <c r="E9" s="24">
        <f>C9*100/C8</f>
        <v>31.324159470740948</v>
      </c>
    </row>
    <row r="10" spans="1:5" ht="31.5" customHeight="1" x14ac:dyDescent="0.25">
      <c r="A10" s="25" t="s">
        <v>13</v>
      </c>
      <c r="B10" s="23">
        <v>10800</v>
      </c>
      <c r="C10" s="23">
        <v>10800</v>
      </c>
      <c r="D10" s="24">
        <f t="shared" si="0"/>
        <v>100</v>
      </c>
      <c r="E10" s="24">
        <f>C10*100/C8</f>
        <v>0.15367700406339072</v>
      </c>
    </row>
    <row r="11" spans="1:5" x14ac:dyDescent="0.25">
      <c r="A11" s="25" t="s">
        <v>6</v>
      </c>
      <c r="B11" s="23">
        <v>761695.14</v>
      </c>
      <c r="C11" s="23">
        <v>761695.14</v>
      </c>
      <c r="D11" s="24">
        <f t="shared" si="0"/>
        <v>100</v>
      </c>
      <c r="E11" s="24">
        <f>C11*100/C8</f>
        <v>10.838428437485645</v>
      </c>
    </row>
    <row r="12" spans="1:5" x14ac:dyDescent="0.25">
      <c r="A12" s="25" t="s">
        <v>7</v>
      </c>
      <c r="B12" s="23">
        <v>3084586.29</v>
      </c>
      <c r="C12" s="23">
        <v>3083975.39</v>
      </c>
      <c r="D12" s="24">
        <f t="shared" si="0"/>
        <v>99.980195075041976</v>
      </c>
      <c r="E12" s="24">
        <f>C12*100/C8</f>
        <v>43.882972087076574</v>
      </c>
    </row>
    <row r="13" spans="1:5" ht="17.25" customHeight="1" x14ac:dyDescent="0.25">
      <c r="A13" s="25" t="s">
        <v>10</v>
      </c>
      <c r="B13" s="23">
        <v>300079.92</v>
      </c>
      <c r="C13" s="23">
        <v>300079.92</v>
      </c>
      <c r="D13" s="24">
        <f t="shared" si="0"/>
        <v>100</v>
      </c>
      <c r="E13" s="24">
        <f>C13*100/C8</f>
        <v>4.2699428782575888</v>
      </c>
    </row>
    <row r="14" spans="1:5" x14ac:dyDescent="0.25">
      <c r="A14" s="25" t="s">
        <v>11</v>
      </c>
      <c r="B14" s="23">
        <v>669800</v>
      </c>
      <c r="C14" s="23">
        <v>669800</v>
      </c>
      <c r="D14" s="24">
        <f t="shared" si="0"/>
        <v>100</v>
      </c>
      <c r="E14" s="24">
        <f>C14*100/C9</f>
        <v>30.426419362595585</v>
      </c>
    </row>
  </sheetData>
  <mergeCells count="2">
    <mergeCell ref="A1:E1"/>
    <mergeCell ref="A2:E2"/>
  </mergeCells>
  <pageMargins left="0.7" right="0.7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2"/>
  <sheetViews>
    <sheetView zoomScaleNormal="100" zoomScaleSheetLayoutView="120" workbookViewId="0">
      <selection sqref="A1:E1"/>
    </sheetView>
  </sheetViews>
  <sheetFormatPr defaultColWidth="9.140625" defaultRowHeight="15.75" x14ac:dyDescent="0.25"/>
  <cols>
    <col min="1" max="1" width="49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25">
      <c r="A1" s="33" t="s">
        <v>19</v>
      </c>
      <c r="B1" s="33"/>
      <c r="C1" s="33"/>
      <c r="D1" s="33"/>
      <c r="E1" s="33"/>
    </row>
    <row r="2" spans="1:5" x14ac:dyDescent="0.25">
      <c r="A2" s="33" t="str">
        <f>МР!A2</f>
        <v xml:space="preserve"> на 01.01.2023</v>
      </c>
      <c r="B2" s="33"/>
      <c r="C2" s="33"/>
      <c r="D2" s="33"/>
      <c r="E2" s="33"/>
    </row>
    <row r="3" spans="1:5" x14ac:dyDescent="0.25">
      <c r="E3" s="31" t="str">
        <f>МР!E3</f>
        <v>Ед.изм: рубль</v>
      </c>
    </row>
    <row r="4" spans="1:5" s="13" customFormat="1" ht="79.5" customHeight="1" x14ac:dyDescent="0.25">
      <c r="A4" s="2" t="str">
        <f>МР!A4</f>
        <v>Наименование</v>
      </c>
      <c r="B4" s="2" t="str">
        <f>МР!B4</f>
        <v>Бюджетные назначения</v>
      </c>
      <c r="C4" s="2" t="str">
        <f>МР!C4</f>
        <v>Исполнено</v>
      </c>
      <c r="D4" s="2" t="str">
        <f>МР!D4</f>
        <v>% исполнения к годовому плану</v>
      </c>
      <c r="E4" s="2" t="str">
        <f>МР!E4</f>
        <v>Удельный вес к итоговым показателям</v>
      </c>
    </row>
    <row r="5" spans="1:5" x14ac:dyDescent="0.25">
      <c r="A5" s="14" t="s">
        <v>4</v>
      </c>
      <c r="B5" s="5">
        <f>SUM(B6:B7)</f>
        <v>100526267.36</v>
      </c>
      <c r="C5" s="5">
        <f>SUM(C6:C7)</f>
        <v>102775915.19</v>
      </c>
      <c r="D5" s="5">
        <f>C5*100/B5</f>
        <v>102.23787064722464</v>
      </c>
      <c r="E5" s="5">
        <f>SUM(E6:E7)</f>
        <v>100</v>
      </c>
    </row>
    <row r="6" spans="1:5" x14ac:dyDescent="0.25">
      <c r="A6" s="15" t="s">
        <v>0</v>
      </c>
      <c r="B6" s="8">
        <v>37843047</v>
      </c>
      <c r="C6" s="8">
        <v>40092695.32</v>
      </c>
      <c r="D6" s="9">
        <f>C6*100/B6</f>
        <v>105.94468072298724</v>
      </c>
      <c r="E6" s="9">
        <f>C6*100/C5</f>
        <v>39.009815914440026</v>
      </c>
    </row>
    <row r="7" spans="1:5" x14ac:dyDescent="0.25">
      <c r="A7" s="15" t="s">
        <v>1</v>
      </c>
      <c r="B7" s="8">
        <v>62683220.359999999</v>
      </c>
      <c r="C7" s="8">
        <v>62683219.869999997</v>
      </c>
      <c r="D7" s="9">
        <f>C7*100/B7</f>
        <v>99.999999218291606</v>
      </c>
      <c r="E7" s="9">
        <f>C7*100/C5</f>
        <v>60.990184085559981</v>
      </c>
    </row>
    <row r="8" spans="1:5" x14ac:dyDescent="0.25">
      <c r="A8" s="14" t="s">
        <v>12</v>
      </c>
      <c r="B8" s="5">
        <f>SUM(B9:B12)</f>
        <v>101407649.34</v>
      </c>
      <c r="C8" s="5">
        <f>SUM(C9:C12)</f>
        <v>101056826.81</v>
      </c>
      <c r="D8" s="5">
        <f>C8*100/B8</f>
        <v>99.654047271302218</v>
      </c>
      <c r="E8" s="5">
        <f>SUM(E9:E12)</f>
        <v>99.999999999999986</v>
      </c>
    </row>
    <row r="9" spans="1:5" x14ac:dyDescent="0.25">
      <c r="A9" s="10" t="s">
        <v>5</v>
      </c>
      <c r="B9" s="8">
        <v>30762307.66</v>
      </c>
      <c r="C9" s="8">
        <v>30616161.309999999</v>
      </c>
      <c r="D9" s="9">
        <f>C9*100/B9</f>
        <v>99.524917468431553</v>
      </c>
      <c r="E9" s="9">
        <f>C9*100/C8</f>
        <v>30.29598521588489</v>
      </c>
    </row>
    <row r="10" spans="1:5" x14ac:dyDescent="0.25">
      <c r="A10" s="10" t="s">
        <v>6</v>
      </c>
      <c r="B10" s="8">
        <v>41220522.710000001</v>
      </c>
      <c r="C10" s="8">
        <v>41166122.149999999</v>
      </c>
      <c r="D10" s="9">
        <f>C10*100/B9</f>
        <v>133.82000662950264</v>
      </c>
      <c r="E10" s="9">
        <f>C10*100/C8</f>
        <v>40.735617225937318</v>
      </c>
    </row>
    <row r="11" spans="1:5" ht="19.5" customHeight="1" x14ac:dyDescent="0.25">
      <c r="A11" s="10" t="s">
        <v>7</v>
      </c>
      <c r="B11" s="8">
        <v>28790549.969999999</v>
      </c>
      <c r="C11" s="8">
        <v>28640274.350000001</v>
      </c>
      <c r="D11" s="9">
        <f>C11*100/B9</f>
        <v>93.10183964917799</v>
      </c>
      <c r="E11" s="9">
        <f>C11*100/C8</f>
        <v>28.340761583428151</v>
      </c>
    </row>
    <row r="12" spans="1:5" ht="15" customHeight="1" x14ac:dyDescent="0.25">
      <c r="A12" s="10" t="s">
        <v>10</v>
      </c>
      <c r="B12" s="8">
        <v>634269</v>
      </c>
      <c r="C12" s="8">
        <v>634269</v>
      </c>
      <c r="D12" s="9">
        <f>C12*100/B10</f>
        <v>1.5387213899791907</v>
      </c>
      <c r="E12" s="9">
        <f>C12*100/C8</f>
        <v>0.62763597474964095</v>
      </c>
    </row>
  </sheetData>
  <mergeCells count="2">
    <mergeCell ref="A1:E1"/>
    <mergeCell ref="A2:E2"/>
  </mergeCells>
  <pageMargins left="0.7" right="0.7" top="0.75" bottom="0.75" header="0.3" footer="0.3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4"/>
  <sheetViews>
    <sheetView zoomScaleNormal="100" zoomScaleSheetLayoutView="120" workbookViewId="0">
      <selection sqref="A1:E1"/>
    </sheetView>
  </sheetViews>
  <sheetFormatPr defaultColWidth="9.140625" defaultRowHeight="15.75" x14ac:dyDescent="0.25"/>
  <cols>
    <col min="1" max="1" width="50.140625" style="16" customWidth="1"/>
    <col min="2" max="3" width="21" style="16" bestFit="1" customWidth="1"/>
    <col min="4" max="4" width="16.5703125" style="16" customWidth="1"/>
    <col min="5" max="5" width="16.140625" style="16" customWidth="1"/>
    <col min="6" max="16384" width="9.140625" style="16"/>
  </cols>
  <sheetData>
    <row r="1" spans="1:5" x14ac:dyDescent="0.25">
      <c r="A1" s="34" t="s">
        <v>20</v>
      </c>
      <c r="B1" s="34"/>
      <c r="C1" s="34"/>
      <c r="D1" s="34"/>
      <c r="E1" s="34"/>
    </row>
    <row r="2" spans="1:5" x14ac:dyDescent="0.25">
      <c r="A2" s="34" t="str">
        <f>МР!A2</f>
        <v xml:space="preserve"> на 01.01.2023</v>
      </c>
      <c r="B2" s="34"/>
      <c r="C2" s="34"/>
      <c r="D2" s="34"/>
      <c r="E2" s="34"/>
    </row>
    <row r="3" spans="1:5" x14ac:dyDescent="0.25">
      <c r="E3" s="32" t="str">
        <f>Емва!E3</f>
        <v>Ед.изм: рубль</v>
      </c>
    </row>
    <row r="4" spans="1:5" s="18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s="21" customFormat="1" x14ac:dyDescent="0.25">
      <c r="A5" s="19" t="s">
        <v>4</v>
      </c>
      <c r="B5" s="20">
        <f>SUM(B6:B7)</f>
        <v>23002936</v>
      </c>
      <c r="C5" s="20">
        <f>SUM(C6:C7)</f>
        <v>23195249.260000002</v>
      </c>
      <c r="D5" s="20">
        <f t="shared" ref="D5:D14" si="0">C5*100/B5</f>
        <v>100.83603788664195</v>
      </c>
      <c r="E5" s="20">
        <v>100</v>
      </c>
    </row>
    <row r="6" spans="1:5" x14ac:dyDescent="0.25">
      <c r="A6" s="22" t="s">
        <v>0</v>
      </c>
      <c r="B6" s="23">
        <v>18881205</v>
      </c>
      <c r="C6" s="23">
        <v>19073518.260000002</v>
      </c>
      <c r="D6" s="24">
        <f t="shared" si="0"/>
        <v>101.01854336097723</v>
      </c>
      <c r="E6" s="24">
        <f>C6*100/C5</f>
        <v>82.230279339537489</v>
      </c>
    </row>
    <row r="7" spans="1:5" x14ac:dyDescent="0.25">
      <c r="A7" s="22" t="s">
        <v>1</v>
      </c>
      <c r="B7" s="23">
        <v>4121731</v>
      </c>
      <c r="C7" s="23">
        <v>4121731</v>
      </c>
      <c r="D7" s="24">
        <f t="shared" si="0"/>
        <v>100</v>
      </c>
      <c r="E7" s="24">
        <f>C7*100/C5</f>
        <v>17.769720660462518</v>
      </c>
    </row>
    <row r="8" spans="1:5" s="21" customFormat="1" x14ac:dyDescent="0.25">
      <c r="A8" s="19" t="s">
        <v>12</v>
      </c>
      <c r="B8" s="20">
        <f>SUM(B9:B14)</f>
        <v>26343463</v>
      </c>
      <c r="C8" s="20">
        <f>SUM(C9:C14)</f>
        <v>25524936.379999999</v>
      </c>
      <c r="D8" s="20">
        <f t="shared" si="0"/>
        <v>96.89286628716961</v>
      </c>
      <c r="E8" s="20">
        <f>SUM(E9:E14)</f>
        <v>100</v>
      </c>
    </row>
    <row r="9" spans="1:5" x14ac:dyDescent="0.25">
      <c r="A9" s="25" t="s">
        <v>5</v>
      </c>
      <c r="B9" s="23">
        <v>7488327</v>
      </c>
      <c r="C9" s="23">
        <v>7092840.4400000004</v>
      </c>
      <c r="D9" s="24">
        <f t="shared" si="0"/>
        <v>94.718625936073565</v>
      </c>
      <c r="E9" s="24">
        <f>C9*100/C8</f>
        <v>27.787886850748734</v>
      </c>
    </row>
    <row r="10" spans="1:5" ht="31.5" customHeight="1" x14ac:dyDescent="0.25">
      <c r="A10" s="25" t="s">
        <v>13</v>
      </c>
      <c r="B10" s="23">
        <v>47000</v>
      </c>
      <c r="C10" s="23">
        <v>47000</v>
      </c>
      <c r="D10" s="24">
        <f t="shared" si="0"/>
        <v>100</v>
      </c>
      <c r="E10" s="24">
        <f>C10*100/C8</f>
        <v>0.18413366168789644</v>
      </c>
    </row>
    <row r="11" spans="1:5" x14ac:dyDescent="0.25">
      <c r="A11" s="25" t="s">
        <v>6</v>
      </c>
      <c r="B11" s="23">
        <v>1334027</v>
      </c>
      <c r="C11" s="23">
        <v>1321600</v>
      </c>
      <c r="D11" s="24">
        <f t="shared" si="0"/>
        <v>99.068459633875477</v>
      </c>
      <c r="E11" s="24">
        <f>C11*100/C8</f>
        <v>5.1776818571643393</v>
      </c>
    </row>
    <row r="12" spans="1:5" x14ac:dyDescent="0.25">
      <c r="A12" s="25" t="s">
        <v>7</v>
      </c>
      <c r="B12" s="23">
        <v>8636807</v>
      </c>
      <c r="C12" s="23">
        <v>8226201.7000000002</v>
      </c>
      <c r="D12" s="24">
        <f t="shared" si="0"/>
        <v>95.24586690428535</v>
      </c>
      <c r="E12" s="24">
        <f>C12*100/C8</f>
        <v>32.228098740514866</v>
      </c>
    </row>
    <row r="13" spans="1:5" x14ac:dyDescent="0.25">
      <c r="A13" s="25" t="s">
        <v>10</v>
      </c>
      <c r="B13" s="23">
        <v>158750</v>
      </c>
      <c r="C13" s="23">
        <v>158742.24</v>
      </c>
      <c r="D13" s="24">
        <f t="shared" si="0"/>
        <v>99.995111811023619</v>
      </c>
      <c r="E13" s="24">
        <f>C13*100/C8</f>
        <v>0.62191042373912475</v>
      </c>
    </row>
    <row r="14" spans="1:5" x14ac:dyDescent="0.25">
      <c r="A14" s="25" t="s">
        <v>11</v>
      </c>
      <c r="B14" s="23">
        <v>8678552</v>
      </c>
      <c r="C14" s="23">
        <v>8678552</v>
      </c>
      <c r="D14" s="24">
        <f t="shared" si="0"/>
        <v>100</v>
      </c>
      <c r="E14" s="24">
        <f>C14*100/C8</f>
        <v>34.000288466145044</v>
      </c>
    </row>
  </sheetData>
  <mergeCells count="2">
    <mergeCell ref="A1:E1"/>
    <mergeCell ref="A2:E2"/>
  </mergeCells>
  <pageMargins left="0.7" right="0.7" top="0.75" bottom="0.75" header="0.3" footer="0.3"/>
  <pageSetup paperSize="9" scale="7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3"/>
  <sheetViews>
    <sheetView zoomScaleNormal="100" zoomScaleSheetLayoutView="120" workbookViewId="0">
      <selection sqref="A1:E1"/>
    </sheetView>
  </sheetViews>
  <sheetFormatPr defaultColWidth="9.140625" defaultRowHeight="15.75" x14ac:dyDescent="0.25"/>
  <cols>
    <col min="1" max="1" width="50.140625" style="16" customWidth="1"/>
    <col min="2" max="3" width="21" style="16" bestFit="1" customWidth="1"/>
    <col min="4" max="4" width="16.5703125" style="16" customWidth="1"/>
    <col min="5" max="5" width="16.140625" style="16" customWidth="1"/>
    <col min="6" max="16384" width="9.140625" style="16"/>
  </cols>
  <sheetData>
    <row r="1" spans="1:5" x14ac:dyDescent="0.25">
      <c r="A1" s="34" t="s">
        <v>21</v>
      </c>
      <c r="B1" s="34"/>
      <c r="C1" s="34"/>
      <c r="D1" s="34"/>
      <c r="E1" s="34"/>
    </row>
    <row r="2" spans="1:5" x14ac:dyDescent="0.25">
      <c r="A2" s="34" t="str">
        <f>МР!A2</f>
        <v xml:space="preserve"> на 01.01.2023</v>
      </c>
      <c r="B2" s="34"/>
      <c r="C2" s="34"/>
      <c r="D2" s="34"/>
      <c r="E2" s="34"/>
    </row>
    <row r="3" spans="1:5" x14ac:dyDescent="0.25">
      <c r="E3" s="32" t="str">
        <f>Синдор!E3</f>
        <v>Ед.изм: рубль</v>
      </c>
    </row>
    <row r="4" spans="1:5" s="26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x14ac:dyDescent="0.25">
      <c r="A5" s="19" t="s">
        <v>4</v>
      </c>
      <c r="B5" s="20">
        <f>SUM(B6:B7)</f>
        <v>9927648.5999999996</v>
      </c>
      <c r="C5" s="20">
        <f>SUM(C6:C7)</f>
        <v>9917124.9000000004</v>
      </c>
      <c r="D5" s="20">
        <f t="shared" ref="D5:D10" si="0">C5*100/B5</f>
        <v>99.893996046556282</v>
      </c>
      <c r="E5" s="20">
        <v>100</v>
      </c>
    </row>
    <row r="6" spans="1:5" x14ac:dyDescent="0.25">
      <c r="A6" s="22" t="s">
        <v>0</v>
      </c>
      <c r="B6" s="23">
        <v>226600</v>
      </c>
      <c r="C6" s="23">
        <v>233203.17</v>
      </c>
      <c r="D6" s="24">
        <f t="shared" si="0"/>
        <v>102.91402030008827</v>
      </c>
      <c r="E6" s="24">
        <f>C6*100/C5</f>
        <v>2.3515199450598829</v>
      </c>
    </row>
    <row r="7" spans="1:5" x14ac:dyDescent="0.25">
      <c r="A7" s="22" t="s">
        <v>1</v>
      </c>
      <c r="B7" s="23">
        <v>9701048.5999999996</v>
      </c>
      <c r="C7" s="23">
        <v>9683921.7300000004</v>
      </c>
      <c r="D7" s="24">
        <f t="shared" si="0"/>
        <v>99.823453415128753</v>
      </c>
      <c r="E7" s="24">
        <f>C7*100/C5</f>
        <v>97.648480054940109</v>
      </c>
    </row>
    <row r="8" spans="1:5" x14ac:dyDescent="0.25">
      <c r="A8" s="19" t="s">
        <v>12</v>
      </c>
      <c r="B8" s="20">
        <f>SUM(B9:B13)</f>
        <v>9961435.7599999998</v>
      </c>
      <c r="C8" s="20">
        <f>SUM(C9:C13)</f>
        <v>9939238.6199999992</v>
      </c>
      <c r="D8" s="20">
        <f t="shared" si="0"/>
        <v>99.777169270225755</v>
      </c>
      <c r="E8" s="20">
        <v>100</v>
      </c>
    </row>
    <row r="9" spans="1:5" x14ac:dyDescent="0.25">
      <c r="A9" s="25" t="s">
        <v>5</v>
      </c>
      <c r="B9" s="23">
        <v>2987684.33</v>
      </c>
      <c r="C9" s="23">
        <v>2980807.79</v>
      </c>
      <c r="D9" s="24">
        <f t="shared" si="0"/>
        <v>99.769837130015674</v>
      </c>
      <c r="E9" s="24">
        <f>C9*100/C8</f>
        <v>29.990303120421515</v>
      </c>
    </row>
    <row r="10" spans="1:5" ht="30.75" customHeight="1" x14ac:dyDescent="0.25">
      <c r="A10" s="25" t="s">
        <v>13</v>
      </c>
      <c r="B10" s="23">
        <v>10800</v>
      </c>
      <c r="C10" s="23">
        <v>10200</v>
      </c>
      <c r="D10" s="24">
        <f t="shared" si="0"/>
        <v>94.444444444444443</v>
      </c>
      <c r="E10" s="24">
        <f>C10*100/C9</f>
        <v>0.34218912182861677</v>
      </c>
    </row>
    <row r="11" spans="1:5" x14ac:dyDescent="0.25">
      <c r="A11" s="25" t="s">
        <v>6</v>
      </c>
      <c r="B11" s="23">
        <v>2006301</v>
      </c>
      <c r="C11" s="23">
        <v>2006301</v>
      </c>
      <c r="D11" s="24">
        <f>C11*100/B11</f>
        <v>100</v>
      </c>
      <c r="E11" s="24">
        <f>C11*100/C8</f>
        <v>20.185660861012714</v>
      </c>
    </row>
    <row r="12" spans="1:5" x14ac:dyDescent="0.25">
      <c r="A12" s="25" t="s">
        <v>7</v>
      </c>
      <c r="B12" s="23">
        <v>4878287.43</v>
      </c>
      <c r="C12" s="23">
        <v>4863567.43</v>
      </c>
      <c r="D12" s="24">
        <f>C12*100/B12</f>
        <v>99.698254762327537</v>
      </c>
      <c r="E12" s="24">
        <f>C12*100/C9</f>
        <v>163.16273213980026</v>
      </c>
    </row>
    <row r="13" spans="1:5" x14ac:dyDescent="0.25">
      <c r="A13" s="25" t="s">
        <v>10</v>
      </c>
      <c r="B13" s="23">
        <v>78363</v>
      </c>
      <c r="C13" s="23">
        <v>78362.399999999994</v>
      </c>
      <c r="D13" s="24">
        <f>C13*100/B13</f>
        <v>99.999234332529369</v>
      </c>
      <c r="E13" s="24">
        <f>C13*100/C8</f>
        <v>0.78841451539675378</v>
      </c>
    </row>
  </sheetData>
  <mergeCells count="2">
    <mergeCell ref="A1:E1"/>
    <mergeCell ref="A2:E2"/>
  </mergeCells>
  <pageMargins left="0.7" right="0.7" top="0.75" bottom="0.75" header="0.3" footer="0.3"/>
  <pageSetup paperSize="9" scale="7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4"/>
  <sheetViews>
    <sheetView zoomScaleNormal="100" zoomScaleSheetLayoutView="120" workbookViewId="0">
      <selection sqref="A1:E1"/>
    </sheetView>
  </sheetViews>
  <sheetFormatPr defaultColWidth="9.140625" defaultRowHeight="15.75" x14ac:dyDescent="0.25"/>
  <cols>
    <col min="1" max="1" width="50.140625" style="16" customWidth="1"/>
    <col min="2" max="3" width="20.5703125" style="16" customWidth="1"/>
    <col min="4" max="4" width="16.5703125" style="16" customWidth="1"/>
    <col min="5" max="5" width="16.140625" style="16" customWidth="1"/>
    <col min="6" max="16384" width="9.140625" style="16"/>
  </cols>
  <sheetData>
    <row r="1" spans="1:5" ht="21" customHeight="1" x14ac:dyDescent="0.25">
      <c r="A1" s="34" t="s">
        <v>22</v>
      </c>
      <c r="B1" s="34"/>
      <c r="C1" s="34"/>
      <c r="D1" s="34"/>
      <c r="E1" s="34"/>
    </row>
    <row r="2" spans="1:5" ht="14.25" customHeight="1" x14ac:dyDescent="0.25">
      <c r="A2" s="34" t="str">
        <f>МР!A2</f>
        <v xml:space="preserve"> на 01.01.2023</v>
      </c>
      <c r="B2" s="34"/>
      <c r="C2" s="34"/>
      <c r="D2" s="34"/>
      <c r="E2" s="34"/>
    </row>
    <row r="3" spans="1:5" x14ac:dyDescent="0.25">
      <c r="E3" s="32" t="str">
        <f>МР!E3</f>
        <v>Ед.изм: рубль</v>
      </c>
    </row>
    <row r="4" spans="1:5" s="26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x14ac:dyDescent="0.25">
      <c r="A5" s="19" t="s">
        <v>4</v>
      </c>
      <c r="B5" s="20">
        <f>SUM(B6:B7)</f>
        <v>8846755.4199999999</v>
      </c>
      <c r="C5" s="20">
        <f>SUM(C6:C7)</f>
        <v>7087492.0300000003</v>
      </c>
      <c r="D5" s="20">
        <f t="shared" ref="D5:D14" si="0">C5*100/B5</f>
        <v>80.114027047443798</v>
      </c>
      <c r="E5" s="20">
        <f>SUM(E6:E7)</f>
        <v>99.999999999999986</v>
      </c>
    </row>
    <row r="6" spans="1:5" x14ac:dyDescent="0.25">
      <c r="A6" s="22" t="s">
        <v>0</v>
      </c>
      <c r="B6" s="23">
        <v>22205</v>
      </c>
      <c r="C6" s="23">
        <v>22193.29</v>
      </c>
      <c r="D6" s="24">
        <f t="shared" si="0"/>
        <v>99.947264129700514</v>
      </c>
      <c r="E6" s="24">
        <f>C6*100/C5</f>
        <v>0.31313319162914105</v>
      </c>
    </row>
    <row r="7" spans="1:5" x14ac:dyDescent="0.25">
      <c r="A7" s="22" t="s">
        <v>1</v>
      </c>
      <c r="B7" s="23">
        <v>8824550.4199999999</v>
      </c>
      <c r="C7" s="23">
        <v>7065298.7400000002</v>
      </c>
      <c r="D7" s="24">
        <f t="shared" si="0"/>
        <v>80.064121158933787</v>
      </c>
      <c r="E7" s="24">
        <f>C7*100/C5</f>
        <v>99.686866808370851</v>
      </c>
    </row>
    <row r="8" spans="1:5" x14ac:dyDescent="0.25">
      <c r="A8" s="19" t="s">
        <v>12</v>
      </c>
      <c r="B8" s="20">
        <f>SUM(B9:B14)</f>
        <v>8851558.4199999999</v>
      </c>
      <c r="C8" s="20">
        <f>SUM(C9:C14)</f>
        <v>7092235.4200000009</v>
      </c>
      <c r="D8" s="20">
        <f t="shared" si="0"/>
        <v>80.124144060046788</v>
      </c>
      <c r="E8" s="20">
        <f>SUM(E9:E13)</f>
        <v>90.512159281932</v>
      </c>
    </row>
    <row r="9" spans="1:5" x14ac:dyDescent="0.25">
      <c r="A9" s="25" t="s">
        <v>5</v>
      </c>
      <c r="B9" s="23">
        <v>1846858.29</v>
      </c>
      <c r="C9" s="23">
        <v>1846787.53</v>
      </c>
      <c r="D9" s="24">
        <f t="shared" si="0"/>
        <v>99.996168628617411</v>
      </c>
      <c r="E9" s="24">
        <f>C9*100/C8</f>
        <v>26.039568917750334</v>
      </c>
    </row>
    <row r="10" spans="1:5" ht="31.5" customHeight="1" x14ac:dyDescent="0.25">
      <c r="A10" s="25" t="s">
        <v>13</v>
      </c>
      <c r="B10" s="23">
        <v>12000</v>
      </c>
      <c r="C10" s="23">
        <v>12000</v>
      </c>
      <c r="D10" s="24">
        <f t="shared" si="0"/>
        <v>100</v>
      </c>
      <c r="E10" s="24">
        <f>C10*100/C8</f>
        <v>0.16919912114254096</v>
      </c>
    </row>
    <row r="11" spans="1:5" x14ac:dyDescent="0.25">
      <c r="A11" s="25" t="s">
        <v>6</v>
      </c>
      <c r="B11" s="23">
        <v>1408264</v>
      </c>
      <c r="C11" s="23">
        <v>1408264</v>
      </c>
      <c r="D11" s="24">
        <f t="shared" si="0"/>
        <v>100</v>
      </c>
      <c r="E11" s="24">
        <f>C11*100/C8</f>
        <v>19.856419261389942</v>
      </c>
    </row>
    <row r="12" spans="1:5" x14ac:dyDescent="0.25">
      <c r="A12" s="25" t="s">
        <v>7</v>
      </c>
      <c r="B12" s="23">
        <v>4573605.13</v>
      </c>
      <c r="C12" s="23">
        <v>2814353.45</v>
      </c>
      <c r="D12" s="24">
        <f t="shared" si="0"/>
        <v>61.534683690544142</v>
      </c>
      <c r="E12" s="24">
        <f>C12*100/C8</f>
        <v>39.68217752703984</v>
      </c>
    </row>
    <row r="13" spans="1:5" ht="18" customHeight="1" x14ac:dyDescent="0.25">
      <c r="A13" s="25" t="s">
        <v>10</v>
      </c>
      <c r="B13" s="23">
        <v>337931</v>
      </c>
      <c r="C13" s="23">
        <v>337930.44</v>
      </c>
      <c r="D13" s="24">
        <f t="shared" si="0"/>
        <v>99.999834285697375</v>
      </c>
      <c r="E13" s="24">
        <f>C13*100/C8</f>
        <v>4.7647944546093477</v>
      </c>
    </row>
    <row r="14" spans="1:5" x14ac:dyDescent="0.25">
      <c r="A14" s="25" t="s">
        <v>11</v>
      </c>
      <c r="B14" s="23">
        <v>672900</v>
      </c>
      <c r="C14" s="23">
        <v>672900</v>
      </c>
      <c r="D14" s="24">
        <f t="shared" si="0"/>
        <v>100</v>
      </c>
      <c r="E14" s="24">
        <f>C14*100/C9</f>
        <v>36.436243426443319</v>
      </c>
    </row>
  </sheetData>
  <mergeCells count="2">
    <mergeCell ref="A1:E1"/>
    <mergeCell ref="A2:E2"/>
  </mergeCells>
  <pageMargins left="0.7" right="0.7" top="0.75" bottom="0.75" header="0.3" footer="0.3"/>
  <pageSetup paperSize="9" scale="7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3"/>
  <sheetViews>
    <sheetView zoomScaleNormal="100" zoomScaleSheetLayoutView="120" workbookViewId="0">
      <selection sqref="A1:E1"/>
    </sheetView>
  </sheetViews>
  <sheetFormatPr defaultColWidth="9.140625" defaultRowHeight="15.75" x14ac:dyDescent="0.25"/>
  <cols>
    <col min="1" max="1" width="50.140625" style="16" customWidth="1"/>
    <col min="2" max="3" width="21" style="16" bestFit="1" customWidth="1"/>
    <col min="4" max="4" width="17.42578125" style="16" customWidth="1"/>
    <col min="5" max="5" width="17.140625" style="16" customWidth="1"/>
    <col min="6" max="16384" width="9.140625" style="16"/>
  </cols>
  <sheetData>
    <row r="1" spans="1:5" ht="23.25" customHeight="1" x14ac:dyDescent="0.25">
      <c r="A1" s="34" t="s">
        <v>23</v>
      </c>
      <c r="B1" s="34"/>
      <c r="C1" s="34"/>
      <c r="D1" s="34"/>
      <c r="E1" s="34"/>
    </row>
    <row r="2" spans="1:5" x14ac:dyDescent="0.25">
      <c r="A2" s="34" t="str">
        <f>МР!A2</f>
        <v xml:space="preserve"> на 01.01.2023</v>
      </c>
      <c r="B2" s="34"/>
      <c r="C2" s="34"/>
      <c r="D2" s="34"/>
      <c r="E2" s="34"/>
    </row>
    <row r="3" spans="1:5" x14ac:dyDescent="0.25">
      <c r="E3" s="32" t="str">
        <f>Мещура!E3</f>
        <v>Ед.изм: рубль</v>
      </c>
    </row>
    <row r="4" spans="1:5" s="26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x14ac:dyDescent="0.25">
      <c r="A5" s="19" t="s">
        <v>4</v>
      </c>
      <c r="B5" s="27">
        <f>SUM(B6:B7)</f>
        <v>8605710.9600000009</v>
      </c>
      <c r="C5" s="27">
        <f>SUM(C6:C7)</f>
        <v>6717532.3599999994</v>
      </c>
      <c r="D5" s="27">
        <f t="shared" ref="D5:D13" si="0">C5*100/B5</f>
        <v>78.059005133028535</v>
      </c>
      <c r="E5" s="27">
        <f>SUM(E6:E7)</f>
        <v>100</v>
      </c>
    </row>
    <row r="6" spans="1:5" x14ac:dyDescent="0.25">
      <c r="A6" s="22" t="s">
        <v>0</v>
      </c>
      <c r="B6" s="23">
        <v>651227.06000000006</v>
      </c>
      <c r="C6" s="23">
        <v>745023.76</v>
      </c>
      <c r="D6" s="28">
        <f t="shared" si="0"/>
        <v>114.4030716414026</v>
      </c>
      <c r="E6" s="28">
        <f>C6*100/C5</f>
        <v>11.090735705812069</v>
      </c>
    </row>
    <row r="7" spans="1:5" x14ac:dyDescent="0.25">
      <c r="A7" s="22" t="s">
        <v>1</v>
      </c>
      <c r="B7" s="23">
        <v>7954483.9000000004</v>
      </c>
      <c r="C7" s="23">
        <v>5972508.5999999996</v>
      </c>
      <c r="D7" s="28">
        <f t="shared" si="0"/>
        <v>75.083546275076372</v>
      </c>
      <c r="E7" s="28">
        <f>C7*100/C5</f>
        <v>88.909264294187935</v>
      </c>
    </row>
    <row r="8" spans="1:5" x14ac:dyDescent="0.25">
      <c r="A8" s="19" t="s">
        <v>12</v>
      </c>
      <c r="B8" s="27">
        <f>SUM(B9:B13)</f>
        <v>8605900.9600000009</v>
      </c>
      <c r="C8" s="27">
        <f>SUM(C9:C13)</f>
        <v>6608395.9399999995</v>
      </c>
      <c r="D8" s="27">
        <f t="shared" si="0"/>
        <v>76.789123773509004</v>
      </c>
      <c r="E8" s="27">
        <f>SUM(E9:E13)</f>
        <v>100.00000000000001</v>
      </c>
    </row>
    <row r="9" spans="1:5" x14ac:dyDescent="0.25">
      <c r="A9" s="25" t="s">
        <v>5</v>
      </c>
      <c r="B9" s="23">
        <v>2871443.21</v>
      </c>
      <c r="C9" s="23">
        <v>2854163.65</v>
      </c>
      <c r="D9" s="28">
        <f t="shared" si="0"/>
        <v>99.398227346449943</v>
      </c>
      <c r="E9" s="28">
        <f>C9*100/C8</f>
        <v>43.189961314575839</v>
      </c>
    </row>
    <row r="10" spans="1:5" ht="32.25" customHeight="1" x14ac:dyDescent="0.25">
      <c r="A10" s="25" t="s">
        <v>13</v>
      </c>
      <c r="B10" s="23">
        <v>9000</v>
      </c>
      <c r="C10" s="23">
        <v>9000</v>
      </c>
      <c r="D10" s="28">
        <f t="shared" si="0"/>
        <v>100</v>
      </c>
      <c r="E10" s="28">
        <f>C10*100/C8</f>
        <v>0.13619038692164079</v>
      </c>
    </row>
    <row r="11" spans="1:5" x14ac:dyDescent="0.25">
      <c r="A11" s="25" t="s">
        <v>7</v>
      </c>
      <c r="B11" s="23">
        <v>4698848.3</v>
      </c>
      <c r="C11" s="23">
        <v>2718622.88</v>
      </c>
      <c r="D11" s="28">
        <f t="shared" si="0"/>
        <v>57.857217480291929</v>
      </c>
      <c r="E11" s="28">
        <f>C11*100/C8</f>
        <v>41.138922435691711</v>
      </c>
    </row>
    <row r="12" spans="1:5" x14ac:dyDescent="0.25">
      <c r="A12" s="25" t="s">
        <v>9</v>
      </c>
      <c r="B12" s="23">
        <v>783494.45</v>
      </c>
      <c r="C12" s="23">
        <v>783494.45</v>
      </c>
      <c r="D12" s="28">
        <f>C12*100/B12</f>
        <v>100</v>
      </c>
      <c r="E12" s="28">
        <f>C12*100/C8</f>
        <v>11.856045810717571</v>
      </c>
    </row>
    <row r="13" spans="1:5" ht="17.25" customHeight="1" x14ac:dyDescent="0.25">
      <c r="A13" s="25" t="s">
        <v>10</v>
      </c>
      <c r="B13" s="23">
        <v>243115</v>
      </c>
      <c r="C13" s="23">
        <v>243114.96</v>
      </c>
      <c r="D13" s="28">
        <f t="shared" si="0"/>
        <v>99.999983546881111</v>
      </c>
      <c r="E13" s="28">
        <f>C13*100/C8</f>
        <v>3.678880052093247</v>
      </c>
    </row>
  </sheetData>
  <mergeCells count="2">
    <mergeCell ref="A1:E1"/>
    <mergeCell ref="A2:E2"/>
  </mergeCells>
  <pageMargins left="0.7" right="0.7" top="0.75" bottom="0.75" header="0.3" footer="0.3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4"/>
  <sheetViews>
    <sheetView zoomScaleNormal="100" zoomScaleSheetLayoutView="120" workbookViewId="0">
      <selection sqref="A1:E1"/>
    </sheetView>
  </sheetViews>
  <sheetFormatPr defaultColWidth="9.140625" defaultRowHeight="15.75" x14ac:dyDescent="0.25"/>
  <cols>
    <col min="1" max="1" width="50.140625" style="16" customWidth="1"/>
    <col min="2" max="3" width="21" style="16" bestFit="1" customWidth="1"/>
    <col min="4" max="4" width="16.5703125" style="16" customWidth="1"/>
    <col min="5" max="5" width="16.140625" style="16" customWidth="1"/>
    <col min="6" max="16384" width="9.140625" style="16"/>
  </cols>
  <sheetData>
    <row r="1" spans="1:5" x14ac:dyDescent="0.25">
      <c r="A1" s="34" t="s">
        <v>24</v>
      </c>
      <c r="B1" s="34"/>
      <c r="C1" s="34"/>
      <c r="D1" s="34"/>
      <c r="E1" s="34"/>
    </row>
    <row r="2" spans="1:5" x14ac:dyDescent="0.25">
      <c r="A2" s="34" t="str">
        <f>МР!A2</f>
        <v xml:space="preserve"> на 01.01.2023</v>
      </c>
      <c r="B2" s="34"/>
      <c r="C2" s="34"/>
      <c r="D2" s="34"/>
      <c r="E2" s="34"/>
    </row>
    <row r="3" spans="1:5" x14ac:dyDescent="0.25">
      <c r="E3" s="32" t="str">
        <f>Серёгово!E3</f>
        <v>Ед.изм: рубль</v>
      </c>
    </row>
    <row r="4" spans="1:5" s="26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x14ac:dyDescent="0.25">
      <c r="A5" s="19" t="s">
        <v>4</v>
      </c>
      <c r="B5" s="20">
        <f>SUM(B6:B7)</f>
        <v>8773537</v>
      </c>
      <c r="C5" s="20">
        <f>SUM(C6:C7)</f>
        <v>8777093.4399999995</v>
      </c>
      <c r="D5" s="20">
        <f t="shared" ref="D5:D14" si="0">C5*100/B5</f>
        <v>100.04053598907716</v>
      </c>
      <c r="E5" s="20">
        <f>SUM(E6:E7)</f>
        <v>100.00000000000001</v>
      </c>
    </row>
    <row r="6" spans="1:5" x14ac:dyDescent="0.25">
      <c r="A6" s="22" t="s">
        <v>0</v>
      </c>
      <c r="B6" s="23">
        <v>199640</v>
      </c>
      <c r="C6" s="23">
        <v>203196.61</v>
      </c>
      <c r="D6" s="24">
        <f t="shared" si="0"/>
        <v>101.78151172109797</v>
      </c>
      <c r="E6" s="24">
        <f>C6*100/C5</f>
        <v>2.3150785779944938</v>
      </c>
    </row>
    <row r="7" spans="1:5" x14ac:dyDescent="0.25">
      <c r="A7" s="22" t="s">
        <v>1</v>
      </c>
      <c r="B7" s="23">
        <v>8573897</v>
      </c>
      <c r="C7" s="23">
        <v>8573896.8300000001</v>
      </c>
      <c r="D7" s="24">
        <f t="shared" si="0"/>
        <v>99.999998017237672</v>
      </c>
      <c r="E7" s="24">
        <f>C7*100/C5</f>
        <v>97.684921422005516</v>
      </c>
    </row>
    <row r="8" spans="1:5" x14ac:dyDescent="0.25">
      <c r="A8" s="19" t="s">
        <v>12</v>
      </c>
      <c r="B8" s="20">
        <f>SUM(B9:B14)</f>
        <v>9055029</v>
      </c>
      <c r="C8" s="20">
        <f>SUM(C9:C14)</f>
        <v>9049075.1899999995</v>
      </c>
      <c r="D8" s="20">
        <f t="shared" si="0"/>
        <v>99.934248581644525</v>
      </c>
      <c r="E8" s="20">
        <f>SUM(E9:E13)</f>
        <v>92.564986080085831</v>
      </c>
    </row>
    <row r="9" spans="1:5" x14ac:dyDescent="0.25">
      <c r="A9" s="25" t="s">
        <v>5</v>
      </c>
      <c r="B9" s="23">
        <v>4451529.3499999996</v>
      </c>
      <c r="C9" s="23">
        <v>4449376.55</v>
      </c>
      <c r="D9" s="24">
        <f t="shared" si="0"/>
        <v>99.951639092304319</v>
      </c>
      <c r="E9" s="24">
        <f>C9*100/C8</f>
        <v>49.16940633797519</v>
      </c>
    </row>
    <row r="10" spans="1:5" ht="30.75" customHeight="1" x14ac:dyDescent="0.25">
      <c r="A10" s="25" t="s">
        <v>13</v>
      </c>
      <c r="B10" s="23">
        <v>15600</v>
      </c>
      <c r="C10" s="23">
        <v>15600</v>
      </c>
      <c r="D10" s="24">
        <f t="shared" si="0"/>
        <v>100</v>
      </c>
      <c r="E10" s="24">
        <f>C10*100/C8</f>
        <v>0.17239330729884234</v>
      </c>
    </row>
    <row r="11" spans="1:5" ht="18.75" customHeight="1" x14ac:dyDescent="0.25">
      <c r="A11" s="25" t="s">
        <v>6</v>
      </c>
      <c r="B11" s="23">
        <v>672767</v>
      </c>
      <c r="C11" s="23">
        <v>672767</v>
      </c>
      <c r="D11" s="24">
        <f t="shared" si="0"/>
        <v>100</v>
      </c>
      <c r="E11" s="24">
        <f>C11*100/C8</f>
        <v>7.4346492417641192</v>
      </c>
    </row>
    <row r="12" spans="1:5" x14ac:dyDescent="0.25">
      <c r="A12" s="25" t="s">
        <v>7</v>
      </c>
      <c r="B12" s="23">
        <v>2322217.65</v>
      </c>
      <c r="C12" s="23">
        <v>2318417.48</v>
      </c>
      <c r="D12" s="24">
        <f t="shared" si="0"/>
        <v>99.836355993590871</v>
      </c>
      <c r="E12" s="24">
        <f>C12*100/C8</f>
        <v>25.620490838246646</v>
      </c>
    </row>
    <row r="13" spans="1:5" ht="19.5" customHeight="1" x14ac:dyDescent="0.25">
      <c r="A13" s="25" t="s">
        <v>10</v>
      </c>
      <c r="B13" s="23">
        <v>920115</v>
      </c>
      <c r="C13" s="23">
        <v>920114.16</v>
      </c>
      <c r="D13" s="24">
        <f t="shared" si="0"/>
        <v>99.999908707063796</v>
      </c>
      <c r="E13" s="24">
        <f>C13*100/C8</f>
        <v>10.168046354801037</v>
      </c>
    </row>
    <row r="14" spans="1:5" x14ac:dyDescent="0.25">
      <c r="A14" s="25" t="s">
        <v>11</v>
      </c>
      <c r="B14" s="23">
        <v>672800</v>
      </c>
      <c r="C14" s="23">
        <v>672800</v>
      </c>
      <c r="D14" s="24">
        <f t="shared" si="0"/>
        <v>100</v>
      </c>
      <c r="E14" s="24">
        <f>C14*100/C9</f>
        <v>15.121219623454886</v>
      </c>
    </row>
  </sheetData>
  <mergeCells count="2">
    <mergeCell ref="A1:E1"/>
    <mergeCell ref="A2:E2"/>
  </mergeCells>
  <pageMargins left="0.7" right="0.7" top="0.75" bottom="0.75" header="0.3" footer="0.3"/>
  <pageSetup paperSize="9" scale="7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3"/>
  <sheetViews>
    <sheetView zoomScaleNormal="100" zoomScaleSheetLayoutView="120" workbookViewId="0">
      <selection sqref="A1:E1"/>
    </sheetView>
  </sheetViews>
  <sheetFormatPr defaultColWidth="9.140625" defaultRowHeight="15.75" x14ac:dyDescent="0.25"/>
  <cols>
    <col min="1" max="1" width="50.140625" style="16" customWidth="1"/>
    <col min="2" max="2" width="20.85546875" style="16" customWidth="1"/>
    <col min="3" max="3" width="19.42578125" style="16" customWidth="1"/>
    <col min="4" max="4" width="16.5703125" style="16" customWidth="1"/>
    <col min="5" max="5" width="16.140625" style="16" customWidth="1"/>
    <col min="6" max="16384" width="9.140625" style="16"/>
  </cols>
  <sheetData>
    <row r="1" spans="1:5" x14ac:dyDescent="0.25">
      <c r="A1" s="34" t="s">
        <v>25</v>
      </c>
      <c r="B1" s="34"/>
      <c r="C1" s="34"/>
      <c r="D1" s="34"/>
      <c r="E1" s="34"/>
    </row>
    <row r="2" spans="1:5" x14ac:dyDescent="0.25">
      <c r="A2" s="34" t="str">
        <f>МР!A2</f>
        <v xml:space="preserve"> на 01.01.2023</v>
      </c>
      <c r="B2" s="34"/>
      <c r="C2" s="34"/>
      <c r="D2" s="34"/>
      <c r="E2" s="34"/>
    </row>
    <row r="3" spans="1:5" x14ac:dyDescent="0.25">
      <c r="E3" s="32" t="str">
        <f>Тракт!E3</f>
        <v>Ед.изм: рубль</v>
      </c>
    </row>
    <row r="4" spans="1:5" s="26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x14ac:dyDescent="0.25">
      <c r="A5" s="19" t="s">
        <v>4</v>
      </c>
      <c r="B5" s="20">
        <f>SUM(B6:B7)</f>
        <v>4480658.8</v>
      </c>
      <c r="C5" s="20">
        <f>SUM(C6:C7)</f>
        <v>4459055.33</v>
      </c>
      <c r="D5" s="20">
        <f t="shared" ref="D5:D13" si="0">C5*100/B5</f>
        <v>99.517850589292806</v>
      </c>
      <c r="E5" s="20">
        <f>SUM(E6:E7)</f>
        <v>100</v>
      </c>
    </row>
    <row r="6" spans="1:5" x14ac:dyDescent="0.25">
      <c r="A6" s="22" t="s">
        <v>0</v>
      </c>
      <c r="B6" s="23">
        <v>83800</v>
      </c>
      <c r="C6" s="23">
        <v>83895.84</v>
      </c>
      <c r="D6" s="24">
        <f t="shared" si="0"/>
        <v>100.11436754176611</v>
      </c>
      <c r="E6" s="24">
        <f>C6*100/C5</f>
        <v>1.8814711590492867</v>
      </c>
    </row>
    <row r="7" spans="1:5" x14ac:dyDescent="0.25">
      <c r="A7" s="22" t="s">
        <v>1</v>
      </c>
      <c r="B7" s="23">
        <v>4396858.8</v>
      </c>
      <c r="C7" s="23">
        <v>4375159.49</v>
      </c>
      <c r="D7" s="24">
        <f t="shared" si="0"/>
        <v>99.506481536318617</v>
      </c>
      <c r="E7" s="24">
        <f>C7*100/C5</f>
        <v>98.118528840950717</v>
      </c>
    </row>
    <row r="8" spans="1:5" x14ac:dyDescent="0.25">
      <c r="A8" s="19" t="s">
        <v>12</v>
      </c>
      <c r="B8" s="20">
        <f>SUM(B9:B13)</f>
        <v>4524922.25</v>
      </c>
      <c r="C8" s="20">
        <f>SUM(C9:C13)</f>
        <v>4445036.03</v>
      </c>
      <c r="D8" s="20">
        <f t="shared" si="0"/>
        <v>98.234528339133334</v>
      </c>
      <c r="E8" s="20">
        <f>SUM(E9:E13)</f>
        <v>100</v>
      </c>
    </row>
    <row r="9" spans="1:5" x14ac:dyDescent="0.25">
      <c r="A9" s="25" t="s">
        <v>5</v>
      </c>
      <c r="B9" s="23">
        <v>2673450</v>
      </c>
      <c r="C9" s="23">
        <v>2630191.9300000002</v>
      </c>
      <c r="D9" s="24">
        <f t="shared" si="0"/>
        <v>98.381938319400035</v>
      </c>
      <c r="E9" s="24">
        <f>C9*100/C8</f>
        <v>59.171442306621756</v>
      </c>
    </row>
    <row r="10" spans="1:5" ht="32.25" customHeight="1" x14ac:dyDescent="0.25">
      <c r="A10" s="25" t="s">
        <v>13</v>
      </c>
      <c r="B10" s="23">
        <v>18600</v>
      </c>
      <c r="C10" s="23">
        <v>5400</v>
      </c>
      <c r="D10" s="24">
        <f t="shared" si="0"/>
        <v>29.032258064516128</v>
      </c>
      <c r="E10" s="24">
        <f>C10*100/C8</f>
        <v>0.12148382968225344</v>
      </c>
    </row>
    <row r="11" spans="1:5" x14ac:dyDescent="0.25">
      <c r="A11" s="25" t="s">
        <v>6</v>
      </c>
      <c r="B11" s="23">
        <v>135737.79999999999</v>
      </c>
      <c r="C11" s="23">
        <v>135737.79999999999</v>
      </c>
      <c r="D11" s="24">
        <f t="shared" si="0"/>
        <v>100</v>
      </c>
      <c r="E11" s="24">
        <f>C11*100/C8</f>
        <v>3.0536940327118107</v>
      </c>
    </row>
    <row r="12" spans="1:5" ht="21" customHeight="1" x14ac:dyDescent="0.25">
      <c r="A12" s="25" t="s">
        <v>7</v>
      </c>
      <c r="B12" s="23">
        <v>1196113.45</v>
      </c>
      <c r="C12" s="23">
        <v>1172686.02</v>
      </c>
      <c r="D12" s="24">
        <f t="shared" si="0"/>
        <v>98.041370574003665</v>
      </c>
      <c r="E12" s="24">
        <f>C12*100/C8</f>
        <v>26.381923837859194</v>
      </c>
    </row>
    <row r="13" spans="1:5" ht="19.5" customHeight="1" x14ac:dyDescent="0.25">
      <c r="A13" s="25" t="s">
        <v>10</v>
      </c>
      <c r="B13" s="23">
        <v>501021</v>
      </c>
      <c r="C13" s="23">
        <v>501020.28</v>
      </c>
      <c r="D13" s="24">
        <f t="shared" si="0"/>
        <v>99.999856293448772</v>
      </c>
      <c r="E13" s="24">
        <f>C13*100/C8</f>
        <v>11.271455993124986</v>
      </c>
    </row>
  </sheetData>
  <mergeCells count="2">
    <mergeCell ref="A1:E1"/>
    <mergeCell ref="A2:E2"/>
  </mergeCells>
  <pageMargins left="0.7" right="0.7" top="0.75" bottom="0.75" header="0.3" footer="0.3"/>
  <pageSetup paperSize="9" scale="7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2"/>
  <sheetViews>
    <sheetView zoomScaleNormal="100" zoomScaleSheetLayoutView="120" workbookViewId="0">
      <selection sqref="A1:E1"/>
    </sheetView>
  </sheetViews>
  <sheetFormatPr defaultColWidth="9.140625" defaultRowHeight="15.75" x14ac:dyDescent="0.25"/>
  <cols>
    <col min="1" max="1" width="50.140625" style="16" customWidth="1"/>
    <col min="2" max="3" width="21" style="16" bestFit="1" customWidth="1"/>
    <col min="4" max="4" width="16.5703125" style="16" customWidth="1"/>
    <col min="5" max="5" width="16.140625" style="16" customWidth="1"/>
    <col min="6" max="16384" width="9.140625" style="16"/>
  </cols>
  <sheetData>
    <row r="1" spans="1:5" x14ac:dyDescent="0.25">
      <c r="A1" s="34" t="s">
        <v>27</v>
      </c>
      <c r="B1" s="34"/>
      <c r="C1" s="34"/>
      <c r="D1" s="34"/>
      <c r="E1" s="34"/>
    </row>
    <row r="2" spans="1:5" x14ac:dyDescent="0.25">
      <c r="A2" s="34" t="str">
        <f>МР!A2</f>
        <v xml:space="preserve"> на 01.01.2023</v>
      </c>
      <c r="B2" s="34"/>
      <c r="C2" s="34"/>
      <c r="D2" s="34"/>
      <c r="E2" s="34"/>
    </row>
    <row r="3" spans="1:5" x14ac:dyDescent="0.25">
      <c r="E3" s="32" t="str">
        <f>Туръя!E3</f>
        <v>Ед.изм: рубль</v>
      </c>
    </row>
    <row r="4" spans="1:5" s="26" customFormat="1" ht="79.5" customHeight="1" x14ac:dyDescent="0.25">
      <c r="A4" s="17" t="str">
        <f>МР!A4</f>
        <v>Наименование</v>
      </c>
      <c r="B4" s="17" t="str">
        <f>МР!B4</f>
        <v>Бюджетные назначения</v>
      </c>
      <c r="C4" s="17" t="str">
        <f>МР!C4</f>
        <v>Исполнено</v>
      </c>
      <c r="D4" s="17" t="str">
        <f>МР!D4</f>
        <v>% исполнения к годовому плану</v>
      </c>
      <c r="E4" s="17" t="str">
        <f>МР!E4</f>
        <v>Удельный вес к итоговым показателям</v>
      </c>
    </row>
    <row r="5" spans="1:5" x14ac:dyDescent="0.25">
      <c r="A5" s="19" t="s">
        <v>4</v>
      </c>
      <c r="B5" s="20">
        <f>SUM(B6:B7)</f>
        <v>12903781.060000001</v>
      </c>
      <c r="C5" s="20">
        <f>SUM(C6:C7)</f>
        <v>13213315.460000001</v>
      </c>
      <c r="D5" s="20">
        <f t="shared" ref="D5:D12" si="0">C5*100/B5</f>
        <v>102.39878837497882</v>
      </c>
      <c r="E5" s="20">
        <f>SUM(E6:E7)</f>
        <v>99.999999999999986</v>
      </c>
    </row>
    <row r="6" spans="1:5" x14ac:dyDescent="0.25">
      <c r="A6" s="22" t="s">
        <v>0</v>
      </c>
      <c r="B6" s="23">
        <v>3855950</v>
      </c>
      <c r="C6" s="23">
        <v>4170634.56</v>
      </c>
      <c r="D6" s="24">
        <f t="shared" si="0"/>
        <v>108.16101246126117</v>
      </c>
      <c r="E6" s="24">
        <f>C6*100/C5</f>
        <v>31.563876398967015</v>
      </c>
    </row>
    <row r="7" spans="1:5" x14ac:dyDescent="0.25">
      <c r="A7" s="22" t="s">
        <v>1</v>
      </c>
      <c r="B7" s="23">
        <v>9047831.0600000005</v>
      </c>
      <c r="C7" s="23">
        <v>9042680.9000000004</v>
      </c>
      <c r="D7" s="24">
        <f t="shared" si="0"/>
        <v>99.943078512785576</v>
      </c>
      <c r="E7" s="24">
        <f>C7*100/C5</f>
        <v>68.436123601032975</v>
      </c>
    </row>
    <row r="8" spans="1:5" x14ac:dyDescent="0.25">
      <c r="A8" s="19" t="s">
        <v>12</v>
      </c>
      <c r="B8" s="20">
        <f>SUM(B9:B12)</f>
        <v>12925910.059999999</v>
      </c>
      <c r="C8" s="20">
        <f>SUM(C9:C12)</f>
        <v>12918789.539999999</v>
      </c>
      <c r="D8" s="20">
        <f t="shared" si="0"/>
        <v>99.94491281490474</v>
      </c>
      <c r="E8" s="20">
        <f>SUM(E9:E12)</f>
        <v>100</v>
      </c>
    </row>
    <row r="9" spans="1:5" x14ac:dyDescent="0.25">
      <c r="A9" s="25" t="s">
        <v>5</v>
      </c>
      <c r="B9" s="23">
        <v>4495244.1399999997</v>
      </c>
      <c r="C9" s="23">
        <v>4488123.66</v>
      </c>
      <c r="D9" s="24">
        <f t="shared" si="0"/>
        <v>99.841599704526843</v>
      </c>
      <c r="E9" s="24">
        <f>C9*100/C8</f>
        <v>34.741054075566282</v>
      </c>
    </row>
    <row r="10" spans="1:5" ht="32.25" customHeight="1" x14ac:dyDescent="0.25">
      <c r="A10" s="25" t="s">
        <v>13</v>
      </c>
      <c r="B10" s="23">
        <v>112000</v>
      </c>
      <c r="C10" s="23">
        <v>112000</v>
      </c>
      <c r="D10" s="24">
        <f t="shared" si="0"/>
        <v>100</v>
      </c>
      <c r="E10" s="24">
        <f>C10*100/C8</f>
        <v>0.86695428896970794</v>
      </c>
    </row>
    <row r="11" spans="1:5" x14ac:dyDescent="0.25">
      <c r="A11" s="25" t="s">
        <v>6</v>
      </c>
      <c r="B11" s="23">
        <v>676667</v>
      </c>
      <c r="C11" s="23">
        <v>676667</v>
      </c>
      <c r="D11" s="24">
        <f t="shared" si="0"/>
        <v>100</v>
      </c>
      <c r="E11" s="24">
        <f>C11*100/C8</f>
        <v>5.2378514094130839</v>
      </c>
    </row>
    <row r="12" spans="1:5" x14ac:dyDescent="0.25">
      <c r="A12" s="25" t="s">
        <v>7</v>
      </c>
      <c r="B12" s="23">
        <v>7641998.9199999999</v>
      </c>
      <c r="C12" s="23">
        <v>7641998.8799999999</v>
      </c>
      <c r="D12" s="24">
        <f t="shared" si="0"/>
        <v>99.999999476576733</v>
      </c>
      <c r="E12" s="24">
        <f>C12*100/C8</f>
        <v>59.154140226050934</v>
      </c>
    </row>
  </sheetData>
  <mergeCells count="2">
    <mergeCell ref="A1:E1"/>
    <mergeCell ref="A2:E2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МР</vt:lpstr>
      <vt:lpstr>Емва</vt:lpstr>
      <vt:lpstr>Синдор</vt:lpstr>
      <vt:lpstr>Иоссер</vt:lpstr>
      <vt:lpstr>Мещура</vt:lpstr>
      <vt:lpstr>Серёгово</vt:lpstr>
      <vt:lpstr>Тракт</vt:lpstr>
      <vt:lpstr>Туръя</vt:lpstr>
      <vt:lpstr>Чиньяворык</vt:lpstr>
      <vt:lpstr>Шошка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Sazonenko</cp:lastModifiedBy>
  <cp:lastPrinted>2020-07-10T06:38:52Z</cp:lastPrinted>
  <dcterms:created xsi:type="dcterms:W3CDTF">2017-08-31T10:49:57Z</dcterms:created>
  <dcterms:modified xsi:type="dcterms:W3CDTF">2023-01-19T14:31:11Z</dcterms:modified>
</cp:coreProperties>
</file>