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5" yWindow="-120" windowWidth="14715" windowHeight="11220"/>
  </bookViews>
  <sheets>
    <sheet name="МР" sheetId="1" r:id="rId1"/>
    <sheet name="Емва" sheetId="2" r:id="rId2"/>
    <sheet name="Синдор" sheetId="3" r:id="rId3"/>
    <sheet name="Иоссер" sheetId="5" r:id="rId4"/>
    <sheet name="Мещура" sheetId="6" r:id="rId5"/>
    <sheet name="Серёгово" sheetId="7" r:id="rId6"/>
    <sheet name="Тракт" sheetId="8" r:id="rId7"/>
    <sheet name="Туръя" sheetId="9" r:id="rId8"/>
    <sheet name="Чиньяворык" sheetId="10" r:id="rId9"/>
    <sheet name="Шошка" sheetId="11" r:id="rId10"/>
  </sheets>
  <calcPr calcId="145621"/>
</workbook>
</file>

<file path=xl/calcChain.xml><?xml version="1.0" encoding="utf-8"?>
<calcChain xmlns="http://schemas.openxmlformats.org/spreadsheetml/2006/main">
  <c r="C8" i="11" l="1"/>
  <c r="B8" i="11"/>
  <c r="D14" i="11"/>
  <c r="E14" i="11"/>
  <c r="C8" i="8"/>
  <c r="B8" i="8"/>
  <c r="D14" i="8"/>
  <c r="E14" i="8"/>
  <c r="B8" i="6"/>
  <c r="B4" i="11" l="1"/>
  <c r="C4" i="11"/>
  <c r="D4" i="11"/>
  <c r="E4" i="11"/>
  <c r="A4" i="11"/>
  <c r="A2" i="11"/>
  <c r="B4" i="10"/>
  <c r="C4" i="10"/>
  <c r="D4" i="10"/>
  <c r="E4" i="10"/>
  <c r="A4" i="10"/>
  <c r="A2" i="10"/>
  <c r="B4" i="9"/>
  <c r="C4" i="9"/>
  <c r="D4" i="9"/>
  <c r="E4" i="9"/>
  <c r="A4" i="9"/>
  <c r="A2" i="9"/>
  <c r="D11" i="8"/>
  <c r="D12" i="8"/>
  <c r="D13" i="8"/>
  <c r="B4" i="8"/>
  <c r="C4" i="8"/>
  <c r="D4" i="8"/>
  <c r="E4" i="8"/>
  <c r="A4" i="8"/>
  <c r="A2" i="8"/>
  <c r="B4" i="7"/>
  <c r="C4" i="7"/>
  <c r="D4" i="7"/>
  <c r="E4" i="7"/>
  <c r="A4" i="7"/>
  <c r="E3" i="7"/>
  <c r="E3" i="8" s="1"/>
  <c r="E3" i="9" s="1"/>
  <c r="E3" i="10" s="1"/>
  <c r="E3" i="11" s="1"/>
  <c r="A2" i="7"/>
  <c r="B4" i="6"/>
  <c r="C4" i="6"/>
  <c r="D4" i="6"/>
  <c r="E4" i="6"/>
  <c r="A4" i="6"/>
  <c r="E3" i="6"/>
  <c r="A2" i="6"/>
  <c r="B4" i="5"/>
  <c r="C4" i="5"/>
  <c r="D4" i="5"/>
  <c r="E4" i="5"/>
  <c r="A4" i="5"/>
  <c r="A2" i="5"/>
  <c r="B4" i="3"/>
  <c r="C4" i="3"/>
  <c r="D4" i="3"/>
  <c r="E4" i="3"/>
  <c r="A4" i="3"/>
  <c r="A2" i="3"/>
  <c r="B4" i="2" l="1"/>
  <c r="C4" i="2"/>
  <c r="D4" i="2"/>
  <c r="E4" i="2"/>
  <c r="A4" i="2"/>
  <c r="E3" i="2"/>
  <c r="E3" i="3" s="1"/>
  <c r="E3" i="5" s="1"/>
  <c r="A2" i="2"/>
  <c r="D10" i="1" l="1"/>
  <c r="D11" i="1"/>
  <c r="D12" i="1"/>
  <c r="D13" i="1"/>
  <c r="D14" i="1"/>
  <c r="D15" i="1"/>
  <c r="D16" i="1"/>
  <c r="D6" i="1"/>
  <c r="D7" i="1"/>
  <c r="B5" i="11" l="1"/>
  <c r="D10" i="9" l="1"/>
  <c r="D11" i="9"/>
  <c r="D12" i="9"/>
  <c r="D13" i="9"/>
  <c r="D10" i="7"/>
  <c r="D11" i="7"/>
  <c r="D12" i="7"/>
  <c r="D13" i="6"/>
  <c r="D13" i="3"/>
  <c r="E13" i="11" l="1"/>
  <c r="B8" i="2"/>
  <c r="C5" i="1"/>
  <c r="E6" i="1" l="1"/>
  <c r="E7" i="1"/>
  <c r="D11" i="10"/>
  <c r="C8" i="6"/>
  <c r="E11" i="6" s="1"/>
  <c r="D14" i="6"/>
  <c r="E14" i="6"/>
  <c r="E10" i="5"/>
  <c r="D10" i="5"/>
  <c r="E5" i="1" l="1"/>
  <c r="E13" i="6"/>
  <c r="E12" i="6"/>
  <c r="D12" i="5"/>
  <c r="E12" i="5"/>
  <c r="D13" i="11" l="1"/>
  <c r="D11" i="6"/>
  <c r="D12" i="2"/>
  <c r="C8" i="9" l="1"/>
  <c r="B8" i="9"/>
  <c r="D9" i="7"/>
  <c r="C8" i="3"/>
  <c r="E13" i="3" s="1"/>
  <c r="B8" i="3"/>
  <c r="E12" i="9" l="1"/>
  <c r="E13" i="9"/>
  <c r="D11" i="11"/>
  <c r="D10" i="11"/>
  <c r="D11" i="5"/>
  <c r="D13" i="5"/>
  <c r="D12" i="6"/>
  <c r="D14" i="3" l="1"/>
  <c r="D12" i="3"/>
  <c r="D9" i="11"/>
  <c r="D6" i="11"/>
  <c r="D7" i="11"/>
  <c r="D9" i="1"/>
  <c r="D11" i="2" l="1"/>
  <c r="D10" i="2"/>
  <c r="B8" i="10"/>
  <c r="D12" i="10"/>
  <c r="D12" i="11" l="1"/>
  <c r="D8" i="11"/>
  <c r="C5" i="11"/>
  <c r="E7" i="11" s="1"/>
  <c r="D10" i="10"/>
  <c r="D9" i="10"/>
  <c r="C8" i="10"/>
  <c r="E11" i="10" s="1"/>
  <c r="D7" i="10"/>
  <c r="D6" i="10"/>
  <c r="C5" i="10"/>
  <c r="E7" i="10" s="1"/>
  <c r="B5" i="10"/>
  <c r="D9" i="9"/>
  <c r="D7" i="9"/>
  <c r="D6" i="9"/>
  <c r="C5" i="9"/>
  <c r="E7" i="9" s="1"/>
  <c r="B5" i="9"/>
  <c r="D10" i="8"/>
  <c r="D9" i="8"/>
  <c r="E12" i="8"/>
  <c r="D7" i="8"/>
  <c r="D6" i="8"/>
  <c r="C5" i="8"/>
  <c r="E7" i="8" s="1"/>
  <c r="B5" i="8"/>
  <c r="C8" i="7"/>
  <c r="B8" i="7"/>
  <c r="D7" i="7"/>
  <c r="D6" i="7"/>
  <c r="C5" i="7"/>
  <c r="E7" i="7" s="1"/>
  <c r="B5" i="7"/>
  <c r="D10" i="6"/>
  <c r="D9" i="6"/>
  <c r="D7" i="6"/>
  <c r="D6" i="6"/>
  <c r="C5" i="6"/>
  <c r="E6" i="6" s="1"/>
  <c r="B5" i="6"/>
  <c r="D9" i="5"/>
  <c r="C8" i="5"/>
  <c r="B8" i="5"/>
  <c r="D7" i="5"/>
  <c r="D6" i="5"/>
  <c r="C5" i="5"/>
  <c r="E7" i="5" s="1"/>
  <c r="B5" i="5"/>
  <c r="D11" i="3"/>
  <c r="D10" i="3"/>
  <c r="D9" i="3"/>
  <c r="D7" i="3"/>
  <c r="D6" i="3"/>
  <c r="C5" i="3"/>
  <c r="E7" i="3" s="1"/>
  <c r="B5" i="3"/>
  <c r="D9" i="2"/>
  <c r="C8" i="2"/>
  <c r="D7" i="2"/>
  <c r="D6" i="2"/>
  <c r="C5" i="2"/>
  <c r="E7" i="2" s="1"/>
  <c r="B5" i="2"/>
  <c r="C8" i="1"/>
  <c r="B8" i="1"/>
  <c r="E12" i="2" l="1"/>
  <c r="E12" i="1"/>
  <c r="E15" i="1"/>
  <c r="E14" i="1"/>
  <c r="E16" i="1"/>
  <c r="E13" i="1"/>
  <c r="E11" i="1"/>
  <c r="E10" i="1"/>
  <c r="E9" i="1"/>
  <c r="E11" i="7"/>
  <c r="E10" i="7"/>
  <c r="E12" i="7"/>
  <c r="E11" i="8"/>
  <c r="E6" i="8"/>
  <c r="E5" i="8" s="1"/>
  <c r="E13" i="5"/>
  <c r="E11" i="5"/>
  <c r="E9" i="9"/>
  <c r="E10" i="9"/>
  <c r="E11" i="9"/>
  <c r="E11" i="2"/>
  <c r="E10" i="2"/>
  <c r="E14" i="3"/>
  <c r="E12" i="3"/>
  <c r="E12" i="10"/>
  <c r="E6" i="10"/>
  <c r="E5" i="10" s="1"/>
  <c r="D8" i="9"/>
  <c r="E11" i="11"/>
  <c r="E9" i="11"/>
  <c r="E6" i="11"/>
  <c r="E5" i="11" s="1"/>
  <c r="E10" i="11"/>
  <c r="E12" i="11"/>
  <c r="D5" i="11"/>
  <c r="E6" i="7"/>
  <c r="E5" i="7" s="1"/>
  <c r="D8" i="10"/>
  <c r="E10" i="10"/>
  <c r="D5" i="10"/>
  <c r="E9" i="10"/>
  <c r="D5" i="9"/>
  <c r="E6" i="9"/>
  <c r="E5" i="9" s="1"/>
  <c r="D8" i="8"/>
  <c r="E13" i="8"/>
  <c r="D5" i="8"/>
  <c r="E10" i="8"/>
  <c r="E9" i="8"/>
  <c r="E7" i="6"/>
  <c r="E5" i="6" s="1"/>
  <c r="D5" i="6"/>
  <c r="D8" i="7"/>
  <c r="D5" i="7"/>
  <c r="E9" i="7"/>
  <c r="E6" i="5"/>
  <c r="D8" i="6"/>
  <c r="E10" i="6"/>
  <c r="E9" i="6"/>
  <c r="D8" i="5"/>
  <c r="D5" i="5"/>
  <c r="E9" i="5"/>
  <c r="E11" i="3"/>
  <c r="E9" i="3"/>
  <c r="E6" i="3"/>
  <c r="D8" i="3"/>
  <c r="E10" i="3"/>
  <c r="D5" i="3"/>
  <c r="E9" i="2"/>
  <c r="E6" i="2"/>
  <c r="E5" i="2" s="1"/>
  <c r="D8" i="2"/>
  <c r="D5" i="2"/>
  <c r="D8" i="1"/>
  <c r="B5" i="1"/>
  <c r="D5" i="1" s="1"/>
  <c r="E8" i="11" l="1"/>
  <c r="E8" i="7"/>
  <c r="E8" i="1"/>
  <c r="E8" i="10"/>
  <c r="E8" i="9"/>
  <c r="E8" i="8"/>
  <c r="E8" i="6"/>
  <c r="E8" i="3"/>
  <c r="E8" i="2"/>
</calcChain>
</file>

<file path=xl/sharedStrings.xml><?xml version="1.0" encoding="utf-8"?>
<sst xmlns="http://schemas.openxmlformats.org/spreadsheetml/2006/main" count="111" uniqueCount="30">
  <si>
    <t>НАЛОГОВЫЕ И НЕНАЛОГОВЫЕ ДОХОДЫ</t>
  </si>
  <si>
    <t>БЕЗВОЗМЕЗДНЫЕ ПОСТУПЛЕНИЯ</t>
  </si>
  <si>
    <t>% исполнения к годовому плану</t>
  </si>
  <si>
    <t>Удельный вес к итоговым показателям</t>
  </si>
  <si>
    <t>Поступления всего, в т.ч.</t>
  </si>
  <si>
    <t>ОБЩЕГОСУДАРСТВЕННЫЕ ВОПРОСЫ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</si>
  <si>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</si>
  <si>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</si>
  <si>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</si>
  <si>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</si>
  <si>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</si>
  <si>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</si>
  <si>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Расходы всего, в т.ч.</t>
  </si>
  <si>
    <t>НАЦИОНАЛЬНАЯ БЕЗОПАСНОСТЬ И ПРАВООХРАНИТЕЛЬНАЯ ДЕЯТЕЛЬНОСТЬ</t>
  </si>
  <si>
    <t>МЕЖБЮДЖЕТНЫЕ ТРАНСФЕРТЫ ОБЩЕГО ХАРАКТЕРА БЮДЖЕТАМ БЮДЖЕТНОЙ СИСТЕМЫ РОССИЙСКОЙ ФЕДЕРАЦИИ</t>
  </si>
  <si>
    <t>Анализ исполнения бюджета МР "Княжпогостский"</t>
  </si>
  <si>
    <t>Бюджетные назначения</t>
  </si>
  <si>
    <t>Исполнено</t>
  </si>
  <si>
    <t>Ед.изм: рубль</t>
  </si>
  <si>
    <t>Анализ исполнения бюджета городского поселения "Емва"</t>
  </si>
  <si>
    <t>Анализ исполнения бюджета городского поселения "Синдор"</t>
  </si>
  <si>
    <t>Анализ исполнения бюджета сельского поселения "Иоссер"</t>
  </si>
  <si>
    <t>Анализ исполнения бюджета сельского поселения "Мещура"</t>
  </si>
  <si>
    <t>Анализ исполнения бюджета сельского поселения "Серёгово"</t>
  </si>
  <si>
    <t>Анализ исполнения бюджета сельского поселения "Тракт"</t>
  </si>
  <si>
    <t>Анализ исполнения бюджета сельского поселения "Туръя"</t>
  </si>
  <si>
    <t>Наименование</t>
  </si>
  <si>
    <t>Анализ исполнения бюджета сельского поселения "Чиньяворык"</t>
  </si>
  <si>
    <t>Анализ исполнения бюджета сельского поселения "Шошка"</t>
  </si>
  <si>
    <t xml:space="preserve"> на 01.04.2022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</si>
</sst>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000000"/>
      <name val="Arial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B9CDE5"/>
      </patternFill>
    </fill>
    <fill>
      <patternFill patternType="solid">
        <fgColor theme="0"/>
        <bgColor indexed="64"/>
      </patternFill>
    </fill>
    <fill>
      <patternFill patternType="solid">
        <fgColor rgb="FFF1F5F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95B3D7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5">
    <xf numFmtId="0" fontId="0" fillId="0" borderId="0"/>
    <xf numFmtId="0" fontId="1" fillId="0" borderId="0"/>
    <xf numFmtId="4" fontId="2" fillId="3" borderId="2">
      <alignment horizontal="right" vertical="top" wrapText="1" shrinkToFit="1"/>
    </xf>
    <xf numFmtId="0" fontId="9" fillId="5" borderId="4">
      <alignment horizontal="left" vertical="top" wrapText="1"/>
    </xf>
    <xf numFmtId="4" fontId="9" fillId="5" borderId="5">
      <alignment horizontal="right" vertical="top" shrinkToFit="1"/>
    </xf>
  </cellStyleXfs>
  <cellXfs count="35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left" vertical="center"/>
    </xf>
    <xf numFmtId="4" fontId="5" fillId="2" borderId="1" xfId="0" applyNumberFormat="1" applyFont="1" applyFill="1" applyBorder="1" applyAlignment="1">
      <alignment horizontal="right" vertical="center"/>
    </xf>
    <xf numFmtId="0" fontId="5" fillId="0" borderId="0" xfId="0" applyFont="1"/>
    <xf numFmtId="0" fontId="4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 applyProtection="1">
      <alignment horizontal="right" vertical="center" wrapText="1"/>
    </xf>
    <xf numFmtId="4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 applyProtection="1">
      <alignment horizontal="left" vertical="center" wrapText="1"/>
    </xf>
    <xf numFmtId="3" fontId="5" fillId="2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5" fillId="2" borderId="1" xfId="0" applyFont="1" applyFill="1" applyBorder="1"/>
    <xf numFmtId="0" fontId="4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2" borderId="1" xfId="0" applyFont="1" applyFill="1" applyBorder="1"/>
    <xf numFmtId="4" fontId="8" fillId="2" borderId="1" xfId="0" applyNumberFormat="1" applyFont="1" applyFill="1" applyBorder="1" applyAlignment="1">
      <alignment horizontal="right" vertical="center"/>
    </xf>
    <xf numFmtId="0" fontId="8" fillId="0" borderId="0" xfId="0" applyFont="1"/>
    <xf numFmtId="0" fontId="7" fillId="0" borderId="1" xfId="0" applyFont="1" applyBorder="1"/>
    <xf numFmtId="4" fontId="7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 applyProtection="1">
      <alignment horizontal="left" vertical="center" wrapText="1"/>
    </xf>
    <xf numFmtId="0" fontId="7" fillId="0" borderId="0" xfId="0" applyFont="1" applyAlignment="1">
      <alignment horizontal="center" wrapText="1"/>
    </xf>
    <xf numFmtId="4" fontId="8" fillId="2" borderId="1" xfId="0" applyNumberFormat="1" applyFont="1" applyFill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7" fillId="4" borderId="1" xfId="2" applyNumberFormat="1" applyFont="1" applyFill="1" applyBorder="1" applyProtection="1">
      <alignment horizontal="right" vertical="top" wrapText="1" shrinkToFit="1"/>
    </xf>
    <xf numFmtId="4" fontId="7" fillId="0" borderId="3" xfId="0" applyNumberFormat="1" applyFont="1" applyBorder="1" applyAlignment="1" applyProtection="1">
      <alignment horizontal="right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5">
    <cellStyle name="ex60" xfId="3"/>
    <cellStyle name="ex61" xfId="4"/>
    <cellStyle name="ex62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6"/>
  <sheetViews>
    <sheetView tabSelected="1" zoomScaleNormal="100" zoomScaleSheetLayoutView="120" workbookViewId="0">
      <selection sqref="A1:E1"/>
    </sheetView>
  </sheetViews>
  <sheetFormatPr defaultColWidth="9.140625" defaultRowHeight="15.75" x14ac:dyDescent="0.25"/>
  <cols>
    <col min="1" max="1" width="50.140625" style="1" customWidth="1"/>
    <col min="2" max="2" width="23.5703125" style="1" customWidth="1"/>
    <col min="3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25">
      <c r="A1" s="33" t="s">
        <v>15</v>
      </c>
      <c r="B1" s="33"/>
      <c r="C1" s="33"/>
      <c r="D1" s="33"/>
      <c r="E1" s="33"/>
    </row>
    <row r="2" spans="1:5" x14ac:dyDescent="0.25">
      <c r="A2" s="33" t="s">
        <v>29</v>
      </c>
      <c r="B2" s="33"/>
      <c r="C2" s="33"/>
      <c r="D2" s="33"/>
      <c r="E2" s="33"/>
    </row>
    <row r="3" spans="1:5" x14ac:dyDescent="0.25">
      <c r="E3" s="31" t="s">
        <v>18</v>
      </c>
    </row>
    <row r="4" spans="1:5" s="3" customFormat="1" ht="79.5" customHeight="1" x14ac:dyDescent="0.25">
      <c r="A4" s="2" t="s">
        <v>26</v>
      </c>
      <c r="B4" s="2" t="s">
        <v>16</v>
      </c>
      <c r="C4" s="2" t="s">
        <v>17</v>
      </c>
      <c r="D4" s="2" t="s">
        <v>2</v>
      </c>
      <c r="E4" s="2" t="s">
        <v>3</v>
      </c>
    </row>
    <row r="5" spans="1:5" s="6" customFormat="1" x14ac:dyDescent="0.25">
      <c r="A5" s="4" t="s">
        <v>4</v>
      </c>
      <c r="B5" s="5">
        <f>SUM(B6:B7)</f>
        <v>682369118.69000006</v>
      </c>
      <c r="C5" s="5">
        <f>SUM(C6:C7)</f>
        <v>148826934.56</v>
      </c>
      <c r="D5" s="11">
        <f>C5*100/B5</f>
        <v>21.810326769434592</v>
      </c>
      <c r="E5" s="11">
        <f>SUM(E6:E7)</f>
        <v>99.999999999999986</v>
      </c>
    </row>
    <row r="6" spans="1:5" x14ac:dyDescent="0.25">
      <c r="A6" s="7" t="s">
        <v>0</v>
      </c>
      <c r="B6" s="8">
        <v>282661950.31</v>
      </c>
      <c r="C6" s="8">
        <v>69571677.319999993</v>
      </c>
      <c r="D6" s="12">
        <f>C6*100/B6</f>
        <v>24.613032367355984</v>
      </c>
      <c r="E6" s="12">
        <f>C6*100/C5</f>
        <v>46.746697784030466</v>
      </c>
    </row>
    <row r="7" spans="1:5" x14ac:dyDescent="0.25">
      <c r="A7" s="7" t="s">
        <v>1</v>
      </c>
      <c r="B7" s="8">
        <v>399707168.38</v>
      </c>
      <c r="C7" s="8">
        <v>79255257.239999995</v>
      </c>
      <c r="D7" s="12">
        <f>C7*100/B7</f>
        <v>19.828330215146988</v>
      </c>
      <c r="E7" s="12">
        <f>C7*100/C5</f>
        <v>53.253302215969519</v>
      </c>
    </row>
    <row r="8" spans="1:5" s="6" customFormat="1" x14ac:dyDescent="0.25">
      <c r="A8" s="4" t="s">
        <v>12</v>
      </c>
      <c r="B8" s="5">
        <f>SUM(B9:B16)</f>
        <v>782928704.20000005</v>
      </c>
      <c r="C8" s="5">
        <f>SUM(C9:C16)</f>
        <v>149020741.78999999</v>
      </c>
      <c r="D8" s="11">
        <f t="shared" ref="D8:D16" si="0">C8*100/B8</f>
        <v>19.033756329354414</v>
      </c>
      <c r="E8" s="11">
        <f>SUM(E9:E16)</f>
        <v>100</v>
      </c>
    </row>
    <row r="9" spans="1:5" x14ac:dyDescent="0.25">
      <c r="A9" s="10" t="s">
        <v>5</v>
      </c>
      <c r="B9" s="8">
        <v>114716875.45</v>
      </c>
      <c r="C9" s="8">
        <v>16304656.050000001</v>
      </c>
      <c r="D9" s="12">
        <f t="shared" si="0"/>
        <v>14.212953400309859</v>
      </c>
      <c r="E9" s="12">
        <f>C9*100/C8</f>
        <v>10.941199093597668</v>
      </c>
    </row>
    <row r="10" spans="1:5" x14ac:dyDescent="0.25">
      <c r="A10" s="10" t="s">
        <v>6</v>
      </c>
      <c r="B10" s="8">
        <v>27592794.469999999</v>
      </c>
      <c r="C10" s="8">
        <v>1191926.73</v>
      </c>
      <c r="D10" s="12">
        <f t="shared" si="0"/>
        <v>4.3197028532065174</v>
      </c>
      <c r="E10" s="12">
        <f>C10*100/C8</f>
        <v>0.7998394825330174</v>
      </c>
    </row>
    <row r="11" spans="1:5" ht="34.5" customHeight="1" x14ac:dyDescent="0.25">
      <c r="A11" s="10" t="s">
        <v>7</v>
      </c>
      <c r="B11" s="8">
        <v>11051179.43</v>
      </c>
      <c r="C11" s="8">
        <v>1067674.72</v>
      </c>
      <c r="D11" s="12">
        <f t="shared" si="0"/>
        <v>9.661183467003033</v>
      </c>
      <c r="E11" s="12">
        <f>C11*100/C8</f>
        <v>0.71646047870608986</v>
      </c>
    </row>
    <row r="12" spans="1:5" ht="16.5" customHeight="1" x14ac:dyDescent="0.25">
      <c r="A12" s="10" t="s">
        <v>8</v>
      </c>
      <c r="B12" s="8">
        <v>444812296.06</v>
      </c>
      <c r="C12" s="8">
        <v>91629358.640000001</v>
      </c>
      <c r="D12" s="12">
        <f t="shared" si="0"/>
        <v>20.59955613898773</v>
      </c>
      <c r="E12" s="12">
        <f>C12*100/C8</f>
        <v>61.487654362319631</v>
      </c>
    </row>
    <row r="13" spans="1:5" ht="20.25" customHeight="1" x14ac:dyDescent="0.25">
      <c r="A13" s="10" t="s">
        <v>9</v>
      </c>
      <c r="B13" s="8">
        <v>107275884.01000001</v>
      </c>
      <c r="C13" s="8">
        <v>22600128.199999999</v>
      </c>
      <c r="D13" s="12">
        <f t="shared" si="0"/>
        <v>21.067296166856355</v>
      </c>
      <c r="E13" s="12">
        <f>C13*100/C8</f>
        <v>15.165760100595994</v>
      </c>
    </row>
    <row r="14" spans="1:5" x14ac:dyDescent="0.25">
      <c r="A14" s="10" t="s">
        <v>10</v>
      </c>
      <c r="B14" s="8">
        <v>19647646.800000001</v>
      </c>
      <c r="C14" s="8">
        <v>4811272.8899999997</v>
      </c>
      <c r="D14" s="12">
        <f t="shared" si="0"/>
        <v>24.487781865052661</v>
      </c>
      <c r="E14" s="12">
        <f>C14*100/C8</f>
        <v>3.2285927664888718</v>
      </c>
    </row>
    <row r="15" spans="1:5" x14ac:dyDescent="0.25">
      <c r="A15" s="10" t="s">
        <v>11</v>
      </c>
      <c r="B15" s="8">
        <v>25245727.98</v>
      </c>
      <c r="C15" s="8">
        <v>7285570.5599999996</v>
      </c>
      <c r="D15" s="12">
        <f t="shared" si="0"/>
        <v>28.858627351810672</v>
      </c>
      <c r="E15" s="12">
        <f>C15*100/C8</f>
        <v>4.8889640948552149</v>
      </c>
    </row>
    <row r="16" spans="1:5" ht="47.25" x14ac:dyDescent="0.25">
      <c r="A16" s="10" t="s">
        <v>14</v>
      </c>
      <c r="B16" s="8">
        <v>32586300</v>
      </c>
      <c r="C16" s="8">
        <v>4130154</v>
      </c>
      <c r="D16" s="12">
        <f t="shared" si="0"/>
        <v>12.674510453779655</v>
      </c>
      <c r="E16" s="12">
        <f>C16*100/C8</f>
        <v>2.7715296209035198</v>
      </c>
    </row>
  </sheetData>
  <mergeCells count="2">
    <mergeCell ref="A1:E1"/>
    <mergeCell ref="A2:E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4"/>
  <sheetViews>
    <sheetView workbookViewId="0">
      <selection sqref="A1:E1"/>
    </sheetView>
  </sheetViews>
  <sheetFormatPr defaultColWidth="9.140625" defaultRowHeight="15.75" x14ac:dyDescent="0.25"/>
  <cols>
    <col min="1" max="1" width="50.140625" style="16" customWidth="1"/>
    <col min="2" max="2" width="22.42578125" style="16" customWidth="1"/>
    <col min="3" max="3" width="20.42578125" style="16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4" t="s">
        <v>28</v>
      </c>
      <c r="B1" s="34"/>
      <c r="C1" s="34"/>
      <c r="D1" s="34"/>
      <c r="E1" s="34"/>
    </row>
    <row r="2" spans="1:5" x14ac:dyDescent="0.25">
      <c r="A2" s="34" t="str">
        <f>МР!A2</f>
        <v xml:space="preserve"> на 01.04.2022</v>
      </c>
      <c r="B2" s="34"/>
      <c r="C2" s="34"/>
      <c r="D2" s="34"/>
      <c r="E2" s="34"/>
    </row>
    <row r="3" spans="1:5" x14ac:dyDescent="0.25">
      <c r="E3" s="32" t="str">
        <f>Чиньяворык!E3</f>
        <v>Ед.изм: рубль</v>
      </c>
    </row>
    <row r="4" spans="1:5" s="18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s="21" customFormat="1" x14ac:dyDescent="0.25">
      <c r="A5" s="19" t="s">
        <v>4</v>
      </c>
      <c r="B5" s="20">
        <f>SUM(B6:B7)</f>
        <v>5991196</v>
      </c>
      <c r="C5" s="20">
        <f>SUM(C6:C7)</f>
        <v>726658.99</v>
      </c>
      <c r="D5" s="20">
        <f t="shared" ref="D5:D9" si="0">C5*100/B5</f>
        <v>12.128780130044152</v>
      </c>
      <c r="E5" s="20">
        <f>SUM(E6:E7)</f>
        <v>100</v>
      </c>
    </row>
    <row r="6" spans="1:5" x14ac:dyDescent="0.25">
      <c r="A6" s="22" t="s">
        <v>0</v>
      </c>
      <c r="B6" s="29">
        <v>189700</v>
      </c>
      <c r="C6" s="29">
        <v>-18764.009999999998</v>
      </c>
      <c r="D6" s="24">
        <f t="shared" si="0"/>
        <v>-9.8914127569847121</v>
      </c>
      <c r="E6" s="24">
        <f>C6*100/C5</f>
        <v>-2.5822304902606374</v>
      </c>
    </row>
    <row r="7" spans="1:5" x14ac:dyDescent="0.25">
      <c r="A7" s="22" t="s">
        <v>1</v>
      </c>
      <c r="B7" s="30">
        <v>5801496</v>
      </c>
      <c r="C7" s="30">
        <v>745423</v>
      </c>
      <c r="D7" s="24">
        <f t="shared" si="0"/>
        <v>12.848806583681174</v>
      </c>
      <c r="E7" s="24">
        <f>C7*100/C5</f>
        <v>102.58223049026064</v>
      </c>
    </row>
    <row r="8" spans="1:5" s="21" customFormat="1" x14ac:dyDescent="0.25">
      <c r="A8" s="19" t="s">
        <v>12</v>
      </c>
      <c r="B8" s="20">
        <f>SUM(B9:B14)</f>
        <v>5991596</v>
      </c>
      <c r="C8" s="20">
        <f>SUM(C9:C14)</f>
        <v>663411.37</v>
      </c>
      <c r="D8" s="20">
        <f t="shared" si="0"/>
        <v>11.072364859045903</v>
      </c>
      <c r="E8" s="20">
        <f>SUM(E9:E13)</f>
        <v>100.00000000000001</v>
      </c>
    </row>
    <row r="9" spans="1:5" x14ac:dyDescent="0.25">
      <c r="A9" s="25" t="s">
        <v>5</v>
      </c>
      <c r="B9" s="23">
        <v>2141959</v>
      </c>
      <c r="C9" s="23">
        <v>433082.04</v>
      </c>
      <c r="D9" s="24">
        <f t="shared" si="0"/>
        <v>20.218969644143517</v>
      </c>
      <c r="E9" s="24">
        <f>C9*100/C8</f>
        <v>65.281069873734609</v>
      </c>
    </row>
    <row r="10" spans="1:5" ht="31.5" customHeight="1" x14ac:dyDescent="0.25">
      <c r="A10" s="25" t="s">
        <v>13</v>
      </c>
      <c r="B10" s="23">
        <v>10800</v>
      </c>
      <c r="C10" s="23">
        <v>2700</v>
      </c>
      <c r="D10" s="24">
        <f>C10*100/B10</f>
        <v>25</v>
      </c>
      <c r="E10" s="24">
        <f>C10*100/C8</f>
        <v>0.40698729658492289</v>
      </c>
    </row>
    <row r="11" spans="1:5" x14ac:dyDescent="0.25">
      <c r="A11" s="25" t="s">
        <v>6</v>
      </c>
      <c r="B11" s="23">
        <v>163993</v>
      </c>
      <c r="C11" s="23">
        <v>3152.5</v>
      </c>
      <c r="D11" s="24">
        <f>C11*100/B11</f>
        <v>1.9223381485795126</v>
      </c>
      <c r="E11" s="24">
        <f>C11*100/C8</f>
        <v>0.4751953527718405</v>
      </c>
    </row>
    <row r="12" spans="1:5" x14ac:dyDescent="0.25">
      <c r="A12" s="25" t="s">
        <v>7</v>
      </c>
      <c r="B12" s="23">
        <v>2704962</v>
      </c>
      <c r="C12" s="23">
        <v>174463.51</v>
      </c>
      <c r="D12" s="24">
        <f t="shared" ref="D12:D13" si="1">C12*100/B12</f>
        <v>6.4497582590809035</v>
      </c>
      <c r="E12" s="24">
        <f>C12*100/C8</f>
        <v>26.297937884302467</v>
      </c>
    </row>
    <row r="13" spans="1:5" ht="17.25" customHeight="1" x14ac:dyDescent="0.25">
      <c r="A13" s="25" t="s">
        <v>10</v>
      </c>
      <c r="B13" s="23">
        <v>300082</v>
      </c>
      <c r="C13" s="23">
        <v>50013.32</v>
      </c>
      <c r="D13" s="24">
        <f t="shared" si="1"/>
        <v>16.666551142687666</v>
      </c>
      <c r="E13" s="24">
        <f>C13*100/C8</f>
        <v>7.5388095926061682</v>
      </c>
    </row>
    <row r="14" spans="1:5" x14ac:dyDescent="0.25">
      <c r="A14" s="25" t="s">
        <v>11</v>
      </c>
      <c r="B14" s="23">
        <v>669800</v>
      </c>
      <c r="C14" s="23">
        <v>0</v>
      </c>
      <c r="D14" s="24">
        <f t="shared" ref="D14" si="2">C14*100/B14</f>
        <v>0</v>
      </c>
      <c r="E14" s="24">
        <f>C14*100/C9</f>
        <v>0</v>
      </c>
    </row>
  </sheetData>
  <mergeCells count="2">
    <mergeCell ref="A1:E1"/>
    <mergeCell ref="A2:E2"/>
  </mergeCells>
  <pageMargins left="0.7" right="0.7" top="0.75" bottom="0.75" header="0.3" footer="0.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2"/>
  <sheetViews>
    <sheetView zoomScaleNormal="100" zoomScaleSheetLayoutView="120" workbookViewId="0">
      <selection sqref="A1:E1"/>
    </sheetView>
  </sheetViews>
  <sheetFormatPr defaultColWidth="9.140625" defaultRowHeight="15.75" x14ac:dyDescent="0.25"/>
  <cols>
    <col min="1" max="1" width="49.140625" style="1" customWidth="1"/>
    <col min="2" max="3" width="21" style="1" bestFit="1" customWidth="1"/>
    <col min="4" max="4" width="16.5703125" style="1" customWidth="1"/>
    <col min="5" max="5" width="16.140625" style="1" customWidth="1"/>
    <col min="6" max="16384" width="9.140625" style="1"/>
  </cols>
  <sheetData>
    <row r="1" spans="1:5" x14ac:dyDescent="0.25">
      <c r="A1" s="33" t="s">
        <v>19</v>
      </c>
      <c r="B1" s="33"/>
      <c r="C1" s="33"/>
      <c r="D1" s="33"/>
      <c r="E1" s="33"/>
    </row>
    <row r="2" spans="1:5" x14ac:dyDescent="0.25">
      <c r="A2" s="33" t="str">
        <f>МР!A2</f>
        <v xml:space="preserve"> на 01.04.2022</v>
      </c>
      <c r="B2" s="33"/>
      <c r="C2" s="33"/>
      <c r="D2" s="33"/>
      <c r="E2" s="33"/>
    </row>
    <row r="3" spans="1:5" x14ac:dyDescent="0.25">
      <c r="E3" s="31" t="str">
        <f>МР!E3</f>
        <v>Ед.изм: рубль</v>
      </c>
    </row>
    <row r="4" spans="1:5" s="13" customFormat="1" ht="79.5" customHeight="1" x14ac:dyDescent="0.25">
      <c r="A4" s="2" t="str">
        <f>МР!A4</f>
        <v>Наименование</v>
      </c>
      <c r="B4" s="2" t="str">
        <f>МР!B4</f>
        <v>Бюджетные назначения</v>
      </c>
      <c r="C4" s="2" t="str">
        <f>МР!C4</f>
        <v>Исполнено</v>
      </c>
      <c r="D4" s="2" t="str">
        <f>МР!D4</f>
        <v>% исполнения к годовому плану</v>
      </c>
      <c r="E4" s="2" t="str">
        <f>МР!E4</f>
        <v>Удельный вес к итоговым показателям</v>
      </c>
    </row>
    <row r="5" spans="1:5" x14ac:dyDescent="0.25">
      <c r="A5" s="14" t="s">
        <v>4</v>
      </c>
      <c r="B5" s="5">
        <f>SUM(B6:B7)</f>
        <v>54320120.579999998</v>
      </c>
      <c r="C5" s="5">
        <f>SUM(C6:C7)</f>
        <v>8496234.290000001</v>
      </c>
      <c r="D5" s="5">
        <f>C5*100/B5</f>
        <v>15.641044606090603</v>
      </c>
      <c r="E5" s="5">
        <f>SUM(E6:E7)</f>
        <v>99.999999999999986</v>
      </c>
    </row>
    <row r="6" spans="1:5" x14ac:dyDescent="0.25">
      <c r="A6" s="15" t="s">
        <v>0</v>
      </c>
      <c r="B6" s="8">
        <v>34734230</v>
      </c>
      <c r="C6" s="8">
        <v>7795357.7800000003</v>
      </c>
      <c r="D6" s="9">
        <f>C6*100/B6</f>
        <v>22.442869123628192</v>
      </c>
      <c r="E6" s="9">
        <f>C6*100/C5</f>
        <v>91.750739373737289</v>
      </c>
    </row>
    <row r="7" spans="1:5" x14ac:dyDescent="0.25">
      <c r="A7" s="15" t="s">
        <v>1</v>
      </c>
      <c r="B7" s="8">
        <v>19585890.579999998</v>
      </c>
      <c r="C7" s="8">
        <v>700876.51</v>
      </c>
      <c r="D7" s="9">
        <f>C7*100/B7</f>
        <v>3.5784765933273177</v>
      </c>
      <c r="E7" s="9">
        <f>C7*100/C5</f>
        <v>8.2492606262626964</v>
      </c>
    </row>
    <row r="8" spans="1:5" x14ac:dyDescent="0.25">
      <c r="A8" s="14" t="s">
        <v>12</v>
      </c>
      <c r="B8" s="5">
        <f>SUM(B9:B12)</f>
        <v>60233413.660000004</v>
      </c>
      <c r="C8" s="5">
        <f>SUM(C9:C12)</f>
        <v>8776954.9800000004</v>
      </c>
      <c r="D8" s="5">
        <f>C8*100/B8</f>
        <v>14.571571569134937</v>
      </c>
      <c r="E8" s="5">
        <f>SUM(E9:E12)</f>
        <v>100</v>
      </c>
    </row>
    <row r="9" spans="1:5" x14ac:dyDescent="0.25">
      <c r="A9" s="10" t="s">
        <v>5</v>
      </c>
      <c r="B9" s="8">
        <v>14304506.380000001</v>
      </c>
      <c r="C9" s="8">
        <v>3554373.36</v>
      </c>
      <c r="D9" s="9">
        <f>C9*100/B9</f>
        <v>24.847927398386744</v>
      </c>
      <c r="E9" s="9">
        <f>C9*100/C8</f>
        <v>40.496657076393021</v>
      </c>
    </row>
    <row r="10" spans="1:5" x14ac:dyDescent="0.25">
      <c r="A10" s="10" t="s">
        <v>6</v>
      </c>
      <c r="B10" s="8">
        <v>19933197</v>
      </c>
      <c r="C10" s="8">
        <v>1455245.94</v>
      </c>
      <c r="D10" s="9">
        <f>C10*100/B9</f>
        <v>10.173339095675946</v>
      </c>
      <c r="E10" s="9">
        <f>C10*100/C8</f>
        <v>16.580305394251891</v>
      </c>
    </row>
    <row r="11" spans="1:5" ht="19.5" customHeight="1" x14ac:dyDescent="0.25">
      <c r="A11" s="10" t="s">
        <v>7</v>
      </c>
      <c r="B11" s="8">
        <v>25647437.280000001</v>
      </c>
      <c r="C11" s="8">
        <v>3608768.43</v>
      </c>
      <c r="D11" s="9">
        <f>C11*100/B9</f>
        <v>25.228192669728461</v>
      </c>
      <c r="E11" s="9">
        <f>C11*100/C8</f>
        <v>41.116405840331652</v>
      </c>
    </row>
    <row r="12" spans="1:5" ht="15" customHeight="1" x14ac:dyDescent="0.25">
      <c r="A12" s="10" t="s">
        <v>10</v>
      </c>
      <c r="B12" s="8">
        <v>348273</v>
      </c>
      <c r="C12" s="8">
        <v>158567.25</v>
      </c>
      <c r="D12" s="9">
        <f>C12*100/B10</f>
        <v>0.7954933170027868</v>
      </c>
      <c r="E12" s="9">
        <f>C12*100/C8</f>
        <v>1.8066316890234293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4"/>
  <sheetViews>
    <sheetView zoomScaleNormal="100" zoomScaleSheetLayoutView="120" workbookViewId="0">
      <selection sqref="A1:E1"/>
    </sheetView>
  </sheetViews>
  <sheetFormatPr defaultColWidth="9.140625" defaultRowHeight="15.75" x14ac:dyDescent="0.25"/>
  <cols>
    <col min="1" max="1" width="50.140625" style="16" customWidth="1"/>
    <col min="2" max="3" width="21" style="16" bestFit="1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4" t="s">
        <v>20</v>
      </c>
      <c r="B1" s="34"/>
      <c r="C1" s="34"/>
      <c r="D1" s="34"/>
      <c r="E1" s="34"/>
    </row>
    <row r="2" spans="1:5" x14ac:dyDescent="0.25">
      <c r="A2" s="34" t="str">
        <f>МР!A2</f>
        <v xml:space="preserve"> на 01.04.2022</v>
      </c>
      <c r="B2" s="34"/>
      <c r="C2" s="34"/>
      <c r="D2" s="34"/>
      <c r="E2" s="34"/>
    </row>
    <row r="3" spans="1:5" x14ac:dyDescent="0.25">
      <c r="E3" s="32" t="str">
        <f>Емва!E3</f>
        <v>Ед.изм: рубль</v>
      </c>
    </row>
    <row r="4" spans="1:5" s="18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s="21" customFormat="1" x14ac:dyDescent="0.25">
      <c r="A5" s="19" t="s">
        <v>4</v>
      </c>
      <c r="B5" s="20">
        <f>SUM(B6:B7)</f>
        <v>26503673</v>
      </c>
      <c r="C5" s="20">
        <f>SUM(C6:C7)</f>
        <v>4573062.84</v>
      </c>
      <c r="D5" s="20">
        <f>C5*100/B5</f>
        <v>17.254449373866031</v>
      </c>
      <c r="E5" s="20">
        <v>100</v>
      </c>
    </row>
    <row r="6" spans="1:5" x14ac:dyDescent="0.25">
      <c r="A6" s="22" t="s">
        <v>0</v>
      </c>
      <c r="B6" s="23">
        <v>24459360</v>
      </c>
      <c r="C6" s="23">
        <v>4463542.63</v>
      </c>
      <c r="D6" s="24">
        <f>C6*100/B6</f>
        <v>18.248812029423501</v>
      </c>
      <c r="E6" s="24">
        <f>C6*100/C5</f>
        <v>97.605101573456622</v>
      </c>
    </row>
    <row r="7" spans="1:5" x14ac:dyDescent="0.25">
      <c r="A7" s="22" t="s">
        <v>1</v>
      </c>
      <c r="B7" s="23">
        <v>2044313</v>
      </c>
      <c r="C7" s="23">
        <v>109520.21</v>
      </c>
      <c r="D7" s="24">
        <f>C7*100/B7</f>
        <v>5.3573112336515987</v>
      </c>
      <c r="E7" s="24">
        <f>C7*100/C5</f>
        <v>2.3948984265433797</v>
      </c>
    </row>
    <row r="8" spans="1:5" s="21" customFormat="1" x14ac:dyDescent="0.25">
      <c r="A8" s="19" t="s">
        <v>12</v>
      </c>
      <c r="B8" s="20">
        <f>SUM(B9:B14)</f>
        <v>28949257</v>
      </c>
      <c r="C8" s="20">
        <f>SUM(C9:C14)</f>
        <v>4223822.9700000007</v>
      </c>
      <c r="D8" s="20">
        <f>C8*100/B8</f>
        <v>14.590436535210561</v>
      </c>
      <c r="E8" s="20">
        <f>SUM(E9:E14)</f>
        <v>99.999999999999986</v>
      </c>
    </row>
    <row r="9" spans="1:5" x14ac:dyDescent="0.25">
      <c r="A9" s="25" t="s">
        <v>5</v>
      </c>
      <c r="B9" s="23">
        <v>9342121</v>
      </c>
      <c r="C9" s="23">
        <v>1310669.48</v>
      </c>
      <c r="D9" s="24">
        <f>C9*100/B9</f>
        <v>14.029677842965212</v>
      </c>
      <c r="E9" s="24">
        <f>C9*100/C8</f>
        <v>31.030407507822229</v>
      </c>
    </row>
    <row r="10" spans="1:5" ht="31.5" customHeight="1" x14ac:dyDescent="0.25">
      <c r="A10" s="25" t="s">
        <v>13</v>
      </c>
      <c r="B10" s="23">
        <v>862000</v>
      </c>
      <c r="C10" s="23">
        <v>3000</v>
      </c>
      <c r="D10" s="24">
        <f t="shared" ref="D10:D11" si="0">C10*100/B10</f>
        <v>0.3480278422273782</v>
      </c>
      <c r="E10" s="24">
        <f>C10*100/C8</f>
        <v>7.1025703996301703E-2</v>
      </c>
    </row>
    <row r="11" spans="1:5" x14ac:dyDescent="0.25">
      <c r="A11" s="25" t="s">
        <v>6</v>
      </c>
      <c r="B11" s="23">
        <v>734027</v>
      </c>
      <c r="C11" s="23">
        <v>192500</v>
      </c>
      <c r="D11" s="24">
        <f t="shared" si="0"/>
        <v>26.225193351198254</v>
      </c>
      <c r="E11" s="24">
        <f>C11*100/C8</f>
        <v>4.5574826730960263</v>
      </c>
    </row>
    <row r="12" spans="1:5" x14ac:dyDescent="0.25">
      <c r="A12" s="25" t="s">
        <v>7</v>
      </c>
      <c r="B12" s="23">
        <v>9173807</v>
      </c>
      <c r="C12" s="23">
        <v>789217.93</v>
      </c>
      <c r="D12" s="24">
        <f t="shared" ref="D12:D14" si="1">C12*100/B12</f>
        <v>8.6029489174995728</v>
      </c>
      <c r="E12" s="24">
        <f>C12*100/C8</f>
        <v>18.684919694917987</v>
      </c>
    </row>
    <row r="13" spans="1:5" x14ac:dyDescent="0.25">
      <c r="A13" s="25" t="s">
        <v>10</v>
      </c>
      <c r="B13" s="23">
        <v>158750</v>
      </c>
      <c r="C13" s="23">
        <v>28435.56</v>
      </c>
      <c r="D13" s="24">
        <f t="shared" si="1"/>
        <v>17.91216377952756</v>
      </c>
      <c r="E13" s="24">
        <f>C13*100/C8</f>
        <v>0.6732185558430257</v>
      </c>
    </row>
    <row r="14" spans="1:5" x14ac:dyDescent="0.25">
      <c r="A14" s="25" t="s">
        <v>11</v>
      </c>
      <c r="B14" s="23">
        <v>8678552</v>
      </c>
      <c r="C14" s="23">
        <v>1900000</v>
      </c>
      <c r="D14" s="24">
        <f t="shared" si="1"/>
        <v>21.893053126834985</v>
      </c>
      <c r="E14" s="24">
        <f>C14*100/C8</f>
        <v>44.982945864324414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3"/>
  <sheetViews>
    <sheetView zoomScaleNormal="100" zoomScaleSheetLayoutView="120" workbookViewId="0">
      <selection sqref="A1:E1"/>
    </sheetView>
  </sheetViews>
  <sheetFormatPr defaultColWidth="9.140625" defaultRowHeight="15.75" x14ac:dyDescent="0.25"/>
  <cols>
    <col min="1" max="1" width="50.140625" style="16" customWidth="1"/>
    <col min="2" max="3" width="21" style="16" bestFit="1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4" t="s">
        <v>21</v>
      </c>
      <c r="B1" s="34"/>
      <c r="C1" s="34"/>
      <c r="D1" s="34"/>
      <c r="E1" s="34"/>
    </row>
    <row r="2" spans="1:5" x14ac:dyDescent="0.25">
      <c r="A2" s="34" t="str">
        <f>МР!A2</f>
        <v xml:space="preserve"> на 01.04.2022</v>
      </c>
      <c r="B2" s="34"/>
      <c r="C2" s="34"/>
      <c r="D2" s="34"/>
      <c r="E2" s="34"/>
    </row>
    <row r="3" spans="1:5" x14ac:dyDescent="0.25">
      <c r="E3" s="32" t="str">
        <f>Синдор!E3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0">
        <f>SUM(B6:B7)</f>
        <v>5382993</v>
      </c>
      <c r="C5" s="20">
        <f>SUM(C6:C7)</f>
        <v>1033990.1</v>
      </c>
      <c r="D5" s="20">
        <f t="shared" ref="D5:D10" si="0">C5*100/B5</f>
        <v>19.208460794951804</v>
      </c>
      <c r="E5" s="20">
        <v>100</v>
      </c>
    </row>
    <row r="6" spans="1:5" x14ac:dyDescent="0.25">
      <c r="A6" s="22" t="s">
        <v>0</v>
      </c>
      <c r="B6" s="23">
        <v>179000</v>
      </c>
      <c r="C6" s="23">
        <v>63426.5</v>
      </c>
      <c r="D6" s="24">
        <f t="shared" si="0"/>
        <v>35.433798882681565</v>
      </c>
      <c r="E6" s="24">
        <f>C6*100/C5</f>
        <v>6.13414964031087</v>
      </c>
    </row>
    <row r="7" spans="1:5" x14ac:dyDescent="0.25">
      <c r="A7" s="22" t="s">
        <v>1</v>
      </c>
      <c r="B7" s="23">
        <v>5203993</v>
      </c>
      <c r="C7" s="23">
        <v>970563.6</v>
      </c>
      <c r="D7" s="24">
        <f t="shared" si="0"/>
        <v>18.650363288344163</v>
      </c>
      <c r="E7" s="24">
        <f>C7*100/C5</f>
        <v>93.865850359689134</v>
      </c>
    </row>
    <row r="8" spans="1:5" x14ac:dyDescent="0.25">
      <c r="A8" s="19" t="s">
        <v>12</v>
      </c>
      <c r="B8" s="20">
        <f>SUM(B9:B13)</f>
        <v>7383343</v>
      </c>
      <c r="C8" s="20">
        <f>SUM(C9:C13)</f>
        <v>977522.93</v>
      </c>
      <c r="D8" s="20">
        <f t="shared" si="0"/>
        <v>13.239570882728867</v>
      </c>
      <c r="E8" s="20">
        <v>100</v>
      </c>
    </row>
    <row r="9" spans="1:5" x14ac:dyDescent="0.25">
      <c r="A9" s="25" t="s">
        <v>5</v>
      </c>
      <c r="B9" s="23">
        <v>2913491</v>
      </c>
      <c r="C9" s="23">
        <v>512368.8</v>
      </c>
      <c r="D9" s="24">
        <f t="shared" si="0"/>
        <v>17.586078007448798</v>
      </c>
      <c r="E9" s="24">
        <f>C9*100/C8</f>
        <v>52.415015983307931</v>
      </c>
    </row>
    <row r="10" spans="1:5" ht="30.75" customHeight="1" x14ac:dyDescent="0.25">
      <c r="A10" s="25" t="s">
        <v>13</v>
      </c>
      <c r="B10" s="23">
        <v>10800</v>
      </c>
      <c r="C10" s="23">
        <v>2550</v>
      </c>
      <c r="D10" s="24">
        <f t="shared" si="0"/>
        <v>23.611111111111111</v>
      </c>
      <c r="E10" s="24">
        <f>C10*100/C9</f>
        <v>0.49768838383601816</v>
      </c>
    </row>
    <row r="11" spans="1:5" x14ac:dyDescent="0.25">
      <c r="A11" s="25" t="s">
        <v>6</v>
      </c>
      <c r="B11" s="23">
        <v>200001</v>
      </c>
      <c r="C11" s="23">
        <v>0</v>
      </c>
      <c r="D11" s="24">
        <f t="shared" ref="D11:D13" si="1">C11*100/B11</f>
        <v>0</v>
      </c>
      <c r="E11" s="24">
        <f>C11*100/C8</f>
        <v>0</v>
      </c>
    </row>
    <row r="12" spans="1:5" x14ac:dyDescent="0.25">
      <c r="A12" s="25" t="s">
        <v>7</v>
      </c>
      <c r="B12" s="23">
        <v>4180688</v>
      </c>
      <c r="C12" s="23">
        <v>443013.53</v>
      </c>
      <c r="D12" s="24">
        <f t="shared" ref="D12" si="2">C12*100/B12</f>
        <v>10.596665668425867</v>
      </c>
      <c r="E12" s="24">
        <f>C12*100/C9</f>
        <v>86.463799122819353</v>
      </c>
    </row>
    <row r="13" spans="1:5" x14ac:dyDescent="0.25">
      <c r="A13" s="25" t="s">
        <v>10</v>
      </c>
      <c r="B13" s="23">
        <v>78363</v>
      </c>
      <c r="C13" s="23">
        <v>19590.599999999999</v>
      </c>
      <c r="D13" s="24">
        <f t="shared" si="1"/>
        <v>24.999808583132342</v>
      </c>
      <c r="E13" s="24">
        <f>C13*100/C8</f>
        <v>2.0041064407563307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4"/>
  <sheetViews>
    <sheetView zoomScaleNormal="100" zoomScaleSheetLayoutView="120" workbookViewId="0">
      <selection sqref="A1:E1"/>
    </sheetView>
  </sheetViews>
  <sheetFormatPr defaultColWidth="9.140625" defaultRowHeight="15.75" x14ac:dyDescent="0.25"/>
  <cols>
    <col min="1" max="1" width="50.140625" style="16" customWidth="1"/>
    <col min="2" max="3" width="20.5703125" style="16" customWidth="1"/>
    <col min="4" max="4" width="16.5703125" style="16" customWidth="1"/>
    <col min="5" max="5" width="16.140625" style="16" customWidth="1"/>
    <col min="6" max="16384" width="9.140625" style="16"/>
  </cols>
  <sheetData>
    <row r="1" spans="1:5" ht="21" customHeight="1" x14ac:dyDescent="0.25">
      <c r="A1" s="34" t="s">
        <v>22</v>
      </c>
      <c r="B1" s="34"/>
      <c r="C1" s="34"/>
      <c r="D1" s="34"/>
      <c r="E1" s="34"/>
    </row>
    <row r="2" spans="1:5" ht="14.25" customHeight="1" x14ac:dyDescent="0.25">
      <c r="A2" s="34" t="str">
        <f>МР!A2</f>
        <v xml:space="preserve"> на 01.04.2022</v>
      </c>
      <c r="B2" s="34"/>
      <c r="C2" s="34"/>
      <c r="D2" s="34"/>
      <c r="E2" s="34"/>
    </row>
    <row r="3" spans="1:5" x14ac:dyDescent="0.25">
      <c r="E3" s="32" t="str">
        <f>МР!E3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0">
        <f>SUM(B6:B7)</f>
        <v>3192839</v>
      </c>
      <c r="C5" s="20">
        <f>SUM(C6:C7)</f>
        <v>604058.85</v>
      </c>
      <c r="D5" s="20">
        <f>C5*100/B5</f>
        <v>18.919176632457823</v>
      </c>
      <c r="E5" s="20">
        <f>SUM(E6:E7)</f>
        <v>100.00000000000001</v>
      </c>
    </row>
    <row r="6" spans="1:5" x14ac:dyDescent="0.25">
      <c r="A6" s="22" t="s">
        <v>0</v>
      </c>
      <c r="B6" s="23">
        <v>26600</v>
      </c>
      <c r="C6" s="23">
        <v>2725.85</v>
      </c>
      <c r="D6" s="24">
        <f>C6*100/B6</f>
        <v>10.247556390977444</v>
      </c>
      <c r="E6" s="24">
        <f>C6*100/C5</f>
        <v>0.45125570132777626</v>
      </c>
    </row>
    <row r="7" spans="1:5" x14ac:dyDescent="0.25">
      <c r="A7" s="22" t="s">
        <v>1</v>
      </c>
      <c r="B7" s="23">
        <v>3166239</v>
      </c>
      <c r="C7" s="23">
        <v>601333</v>
      </c>
      <c r="D7" s="24">
        <f>C7*100/B7</f>
        <v>18.992028081266135</v>
      </c>
      <c r="E7" s="24">
        <f>C7*100/C5</f>
        <v>99.548744298672233</v>
      </c>
    </row>
    <row r="8" spans="1:5" x14ac:dyDescent="0.25">
      <c r="A8" s="19" t="s">
        <v>12</v>
      </c>
      <c r="B8" s="20">
        <f>SUM(B9:B14)</f>
        <v>7393247</v>
      </c>
      <c r="C8" s="20">
        <f>SUM(C9:C14)</f>
        <v>456363.99</v>
      </c>
      <c r="D8" s="20">
        <f>C8*100/B8</f>
        <v>6.1727139645138323</v>
      </c>
      <c r="E8" s="20">
        <f>SUM(E9:E13)</f>
        <v>100</v>
      </c>
    </row>
    <row r="9" spans="1:5" x14ac:dyDescent="0.25">
      <c r="A9" s="25" t="s">
        <v>5</v>
      </c>
      <c r="B9" s="23">
        <v>1899179</v>
      </c>
      <c r="C9" s="23">
        <v>271881.38</v>
      </c>
      <c r="D9" s="24">
        <f>C9*100/B9</f>
        <v>14.315732219027275</v>
      </c>
      <c r="E9" s="24">
        <f>C9*100/C8</f>
        <v>59.575555030097796</v>
      </c>
    </row>
    <row r="10" spans="1:5" ht="31.5" customHeight="1" x14ac:dyDescent="0.25">
      <c r="A10" s="25" t="s">
        <v>13</v>
      </c>
      <c r="B10" s="23">
        <v>12000</v>
      </c>
      <c r="C10" s="23">
        <v>0</v>
      </c>
      <c r="D10" s="24">
        <f t="shared" ref="D10:D13" si="0">C10*100/B10</f>
        <v>0</v>
      </c>
      <c r="E10" s="24">
        <f>C10*100/C8</f>
        <v>0</v>
      </c>
    </row>
    <row r="11" spans="1:5" x14ac:dyDescent="0.25">
      <c r="A11" s="25" t="s">
        <v>6</v>
      </c>
      <c r="B11" s="23">
        <v>190634</v>
      </c>
      <c r="C11" s="23">
        <v>0</v>
      </c>
      <c r="D11" s="24">
        <f t="shared" si="0"/>
        <v>0</v>
      </c>
      <c r="E11" s="24">
        <f>C11*100/C8</f>
        <v>0</v>
      </c>
    </row>
    <row r="12" spans="1:5" x14ac:dyDescent="0.25">
      <c r="A12" s="25" t="s">
        <v>7</v>
      </c>
      <c r="B12" s="23">
        <v>4286503</v>
      </c>
      <c r="C12" s="23">
        <v>100000</v>
      </c>
      <c r="D12" s="24">
        <f t="shared" si="0"/>
        <v>2.3329040012336395</v>
      </c>
      <c r="E12" s="24">
        <f>C12*100/C8</f>
        <v>21.912333617733513</v>
      </c>
    </row>
    <row r="13" spans="1:5" ht="18" customHeight="1" x14ac:dyDescent="0.25">
      <c r="A13" s="25" t="s">
        <v>10</v>
      </c>
      <c r="B13" s="23">
        <v>337931</v>
      </c>
      <c r="C13" s="23">
        <v>84482.61</v>
      </c>
      <c r="D13" s="24">
        <f t="shared" si="0"/>
        <v>24.999958571424344</v>
      </c>
      <c r="E13" s="24">
        <f>C13*100/C8</f>
        <v>18.512111352168695</v>
      </c>
    </row>
    <row r="14" spans="1:5" x14ac:dyDescent="0.25">
      <c r="A14" s="25" t="s">
        <v>11</v>
      </c>
      <c r="B14" s="23">
        <v>667000</v>
      </c>
      <c r="C14" s="23">
        <v>0</v>
      </c>
      <c r="D14" s="24">
        <f t="shared" ref="D14" si="1">C14*100/B14</f>
        <v>0</v>
      </c>
      <c r="E14" s="24">
        <f>C14*100/C9</f>
        <v>0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2"/>
  <sheetViews>
    <sheetView zoomScaleNormal="100" zoomScaleSheetLayoutView="120" workbookViewId="0">
      <selection sqref="A1:E1"/>
    </sheetView>
  </sheetViews>
  <sheetFormatPr defaultColWidth="9.140625" defaultRowHeight="15.75" x14ac:dyDescent="0.25"/>
  <cols>
    <col min="1" max="1" width="50.140625" style="16" customWidth="1"/>
    <col min="2" max="3" width="21" style="16" bestFit="1" customWidth="1"/>
    <col min="4" max="4" width="17.42578125" style="16" customWidth="1"/>
    <col min="5" max="5" width="17.140625" style="16" customWidth="1"/>
    <col min="6" max="16384" width="9.140625" style="16"/>
  </cols>
  <sheetData>
    <row r="1" spans="1:5" ht="23.25" customHeight="1" x14ac:dyDescent="0.25">
      <c r="A1" s="34" t="s">
        <v>23</v>
      </c>
      <c r="B1" s="34"/>
      <c r="C1" s="34"/>
      <c r="D1" s="34"/>
      <c r="E1" s="34"/>
    </row>
    <row r="2" spans="1:5" x14ac:dyDescent="0.25">
      <c r="A2" s="34" t="str">
        <f>МР!A2</f>
        <v xml:space="preserve"> на 01.04.2022</v>
      </c>
      <c r="B2" s="34"/>
      <c r="C2" s="34"/>
      <c r="D2" s="34"/>
      <c r="E2" s="34"/>
    </row>
    <row r="3" spans="1:5" x14ac:dyDescent="0.25">
      <c r="E3" s="32" t="str">
        <f>Мещура!E3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7">
        <f>SUM(B6:B7)</f>
        <v>8027647.4199999999</v>
      </c>
      <c r="C5" s="27">
        <f>SUM(C6:C7)</f>
        <v>876135.37</v>
      </c>
      <c r="D5" s="27">
        <f>C5*100/B5</f>
        <v>10.913974221354131</v>
      </c>
      <c r="E5" s="27">
        <f>SUM(E6:E7)</f>
        <v>100</v>
      </c>
    </row>
    <row r="6" spans="1:5" x14ac:dyDescent="0.25">
      <c r="A6" s="22" t="s">
        <v>0</v>
      </c>
      <c r="B6" s="23">
        <v>503800</v>
      </c>
      <c r="C6" s="23">
        <v>97501.72</v>
      </c>
      <c r="D6" s="28">
        <f>C6*100/B6</f>
        <v>19.353259229853116</v>
      </c>
      <c r="E6" s="28">
        <f>C6*100/C5</f>
        <v>11.128613606821968</v>
      </c>
    </row>
    <row r="7" spans="1:5" x14ac:dyDescent="0.25">
      <c r="A7" s="22" t="s">
        <v>1</v>
      </c>
      <c r="B7" s="23">
        <v>7523847.4199999999</v>
      </c>
      <c r="C7" s="23">
        <v>778633.65</v>
      </c>
      <c r="D7" s="28">
        <f>C7*100/B7</f>
        <v>10.348876133907565</v>
      </c>
      <c r="E7" s="28">
        <f>C7*100/C5</f>
        <v>88.871386393178028</v>
      </c>
    </row>
    <row r="8" spans="1:5" x14ac:dyDescent="0.25">
      <c r="A8" s="19" t="s">
        <v>12</v>
      </c>
      <c r="B8" s="27">
        <f>SUM(B9:B12)</f>
        <v>8027837.4199999999</v>
      </c>
      <c r="C8" s="27">
        <f>SUM(C9:C12)</f>
        <v>885574.3</v>
      </c>
      <c r="D8" s="27">
        <f>C8*100/B8</f>
        <v>11.031293406537374</v>
      </c>
      <c r="E8" s="27">
        <f>SUM(E9:E12)</f>
        <v>100</v>
      </c>
    </row>
    <row r="9" spans="1:5" x14ac:dyDescent="0.25">
      <c r="A9" s="25" t="s">
        <v>5</v>
      </c>
      <c r="B9" s="23">
        <v>3129321</v>
      </c>
      <c r="C9" s="23">
        <v>432295.41</v>
      </c>
      <c r="D9" s="28">
        <f>C9*100/B9</f>
        <v>13.814351739562673</v>
      </c>
      <c r="E9" s="28">
        <f>C9*100/C8</f>
        <v>48.815261463662615</v>
      </c>
    </row>
    <row r="10" spans="1:5" ht="32.25" customHeight="1" x14ac:dyDescent="0.25">
      <c r="A10" s="25" t="s">
        <v>13</v>
      </c>
      <c r="B10" s="23">
        <v>12000</v>
      </c>
      <c r="C10" s="23">
        <v>0</v>
      </c>
      <c r="D10" s="28">
        <f t="shared" ref="D10:D12" si="0">C10*100/B10</f>
        <v>0</v>
      </c>
      <c r="E10" s="28">
        <f>C10*100/C8</f>
        <v>0</v>
      </c>
    </row>
    <row r="11" spans="1:5" x14ac:dyDescent="0.25">
      <c r="A11" s="25" t="s">
        <v>7</v>
      </c>
      <c r="B11" s="23">
        <v>4643401.42</v>
      </c>
      <c r="C11" s="23">
        <v>392500.15</v>
      </c>
      <c r="D11" s="28">
        <f t="shared" si="0"/>
        <v>8.4528584651205971</v>
      </c>
      <c r="E11" s="28">
        <f>C11*100/C8</f>
        <v>44.32153801211259</v>
      </c>
    </row>
    <row r="12" spans="1:5" ht="17.25" customHeight="1" x14ac:dyDescent="0.25">
      <c r="A12" s="25" t="s">
        <v>10</v>
      </c>
      <c r="B12" s="23">
        <v>243115</v>
      </c>
      <c r="C12" s="23">
        <v>60778.74</v>
      </c>
      <c r="D12" s="28">
        <f t="shared" si="0"/>
        <v>24.999995886720278</v>
      </c>
      <c r="E12" s="28">
        <f>C12*100/C8</f>
        <v>6.863200524224788</v>
      </c>
    </row>
  </sheetData>
  <mergeCells count="2">
    <mergeCell ref="A1:E1"/>
    <mergeCell ref="A2:E2"/>
  </mergeCells>
  <pageMargins left="0.7" right="0.7" top="0.75" bottom="0.75" header="0.3" footer="0.3"/>
  <pageSetup paperSize="9" scale="6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4"/>
  <sheetViews>
    <sheetView zoomScaleNormal="100" zoomScaleSheetLayoutView="120" workbookViewId="0">
      <selection sqref="A1:E1"/>
    </sheetView>
  </sheetViews>
  <sheetFormatPr defaultColWidth="9.140625" defaultRowHeight="15.75" x14ac:dyDescent="0.25"/>
  <cols>
    <col min="1" max="1" width="50.140625" style="16" customWidth="1"/>
    <col min="2" max="3" width="21" style="16" bestFit="1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4" t="s">
        <v>24</v>
      </c>
      <c r="B1" s="34"/>
      <c r="C1" s="34"/>
      <c r="D1" s="34"/>
      <c r="E1" s="34"/>
    </row>
    <row r="2" spans="1:5" x14ac:dyDescent="0.25">
      <c r="A2" s="34" t="str">
        <f>МР!A2</f>
        <v xml:space="preserve"> на 01.04.2022</v>
      </c>
      <c r="B2" s="34"/>
      <c r="C2" s="34"/>
      <c r="D2" s="34"/>
      <c r="E2" s="34"/>
    </row>
    <row r="3" spans="1:5" x14ac:dyDescent="0.25">
      <c r="E3" s="32" t="str">
        <f>Серёгово!E3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0">
        <f>SUM(B6:B7)</f>
        <v>6267256</v>
      </c>
      <c r="C5" s="20">
        <f>SUM(C6:C7)</f>
        <v>1355397.87</v>
      </c>
      <c r="D5" s="20">
        <f>C5*100/B5</f>
        <v>21.626655588985034</v>
      </c>
      <c r="E5" s="20">
        <f>SUM(E6:E7)</f>
        <v>100</v>
      </c>
    </row>
    <row r="6" spans="1:5" x14ac:dyDescent="0.25">
      <c r="A6" s="22" t="s">
        <v>0</v>
      </c>
      <c r="B6" s="23">
        <v>214600</v>
      </c>
      <c r="C6" s="23">
        <v>49306.35</v>
      </c>
      <c r="D6" s="24">
        <f>C6*100/B6</f>
        <v>22.975931966449206</v>
      </c>
      <c r="E6" s="24">
        <f>C6*100/C5</f>
        <v>3.6377768544080711</v>
      </c>
    </row>
    <row r="7" spans="1:5" x14ac:dyDescent="0.25">
      <c r="A7" s="22" t="s">
        <v>1</v>
      </c>
      <c r="B7" s="23">
        <v>6052656</v>
      </c>
      <c r="C7" s="23">
        <v>1306091.52</v>
      </c>
      <c r="D7" s="24">
        <f>C7*100/B7</f>
        <v>21.578816308080288</v>
      </c>
      <c r="E7" s="24">
        <f>C7*100/C5</f>
        <v>96.362223145591926</v>
      </c>
    </row>
    <row r="8" spans="1:5" x14ac:dyDescent="0.25">
      <c r="A8" s="19" t="s">
        <v>12</v>
      </c>
      <c r="B8" s="20">
        <f>SUM(B9:B14)</f>
        <v>6867748</v>
      </c>
      <c r="C8" s="20">
        <f>SUM(C9:C14)</f>
        <v>1283668.02</v>
      </c>
      <c r="D8" s="20">
        <f>C8*100/B8</f>
        <v>18.691251047650553</v>
      </c>
      <c r="E8" s="20">
        <f>SUM(E9:E13)</f>
        <v>99.999999999999986</v>
      </c>
    </row>
    <row r="9" spans="1:5" x14ac:dyDescent="0.25">
      <c r="A9" s="25" t="s">
        <v>5</v>
      </c>
      <c r="B9" s="23">
        <v>4137166</v>
      </c>
      <c r="C9" s="23">
        <v>606742.82999999996</v>
      </c>
      <c r="D9" s="24">
        <f>C9*100/B9</f>
        <v>14.665663161690876</v>
      </c>
      <c r="E9" s="24">
        <f>C9*100/C8</f>
        <v>47.266335263224825</v>
      </c>
    </row>
    <row r="10" spans="1:5" ht="30.75" customHeight="1" x14ac:dyDescent="0.25">
      <c r="A10" s="25" t="s">
        <v>13</v>
      </c>
      <c r="B10" s="23">
        <v>17800</v>
      </c>
      <c r="C10" s="23">
        <v>3900</v>
      </c>
      <c r="D10" s="24">
        <f t="shared" ref="D10:D13" si="0">C10*100/B10</f>
        <v>21.910112359550563</v>
      </c>
      <c r="E10" s="24">
        <f>C10*100/C8</f>
        <v>0.30381687003466828</v>
      </c>
    </row>
    <row r="11" spans="1:5" ht="18.75" customHeight="1" x14ac:dyDescent="0.25">
      <c r="A11" s="25" t="s">
        <v>6</v>
      </c>
      <c r="B11" s="23">
        <v>66667</v>
      </c>
      <c r="C11" s="23">
        <v>0</v>
      </c>
      <c r="D11" s="24">
        <f t="shared" si="0"/>
        <v>0</v>
      </c>
      <c r="E11" s="24">
        <f>C11*100/C8</f>
        <v>0</v>
      </c>
    </row>
    <row r="12" spans="1:5" x14ac:dyDescent="0.25">
      <c r="A12" s="25" t="s">
        <v>7</v>
      </c>
      <c r="B12" s="23">
        <v>1059000</v>
      </c>
      <c r="C12" s="23">
        <v>442996.65</v>
      </c>
      <c r="D12" s="24">
        <f t="shared" si="0"/>
        <v>41.831600566572241</v>
      </c>
      <c r="E12" s="24">
        <f>C12*100/C8</f>
        <v>34.510219394575245</v>
      </c>
    </row>
    <row r="13" spans="1:5" ht="19.5" customHeight="1" x14ac:dyDescent="0.25">
      <c r="A13" s="25" t="s">
        <v>10</v>
      </c>
      <c r="B13" s="23">
        <v>920115</v>
      </c>
      <c r="C13" s="23">
        <v>230028.54</v>
      </c>
      <c r="D13" s="24">
        <f t="shared" si="0"/>
        <v>24.999977176765949</v>
      </c>
      <c r="E13" s="24">
        <f>C13*100/C8</f>
        <v>17.919628472165257</v>
      </c>
    </row>
    <row r="14" spans="1:5" x14ac:dyDescent="0.25">
      <c r="A14" s="25" t="s">
        <v>11</v>
      </c>
      <c r="B14" s="23">
        <v>667000</v>
      </c>
      <c r="C14" s="23">
        <v>0</v>
      </c>
      <c r="D14" s="24">
        <f t="shared" ref="D14" si="1">C14*100/B14</f>
        <v>0</v>
      </c>
      <c r="E14" s="24">
        <f>C14*100/C9</f>
        <v>0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3"/>
  <sheetViews>
    <sheetView zoomScaleNormal="100" zoomScaleSheetLayoutView="120" workbookViewId="0">
      <selection sqref="A1:E1"/>
    </sheetView>
  </sheetViews>
  <sheetFormatPr defaultColWidth="9.140625" defaultRowHeight="15.75" x14ac:dyDescent="0.25"/>
  <cols>
    <col min="1" max="1" width="50.140625" style="16" customWidth="1"/>
    <col min="2" max="2" width="20.85546875" style="16" customWidth="1"/>
    <col min="3" max="3" width="19.42578125" style="16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4" t="s">
        <v>25</v>
      </c>
      <c r="B1" s="34"/>
      <c r="C1" s="34"/>
      <c r="D1" s="34"/>
      <c r="E1" s="34"/>
    </row>
    <row r="2" spans="1:5" x14ac:dyDescent="0.25">
      <c r="A2" s="34" t="str">
        <f>МР!A2</f>
        <v xml:space="preserve"> на 01.04.2022</v>
      </c>
      <c r="B2" s="34"/>
      <c r="C2" s="34"/>
      <c r="D2" s="34"/>
      <c r="E2" s="34"/>
    </row>
    <row r="3" spans="1:5" x14ac:dyDescent="0.25">
      <c r="E3" s="32" t="str">
        <f>Тракт!E3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0">
        <f>SUM(B6:B7)</f>
        <v>3692792</v>
      </c>
      <c r="C5" s="20">
        <f>SUM(C6:C7)</f>
        <v>728071.13</v>
      </c>
      <c r="D5" s="20">
        <f t="shared" ref="D5:D13" si="0">C5*100/B5</f>
        <v>19.716007021245712</v>
      </c>
      <c r="E5" s="20">
        <f>SUM(E6:E7)</f>
        <v>100</v>
      </c>
    </row>
    <row r="6" spans="1:5" x14ac:dyDescent="0.25">
      <c r="A6" s="22" t="s">
        <v>0</v>
      </c>
      <c r="B6" s="23">
        <v>70000</v>
      </c>
      <c r="C6" s="23">
        <v>12347.2</v>
      </c>
      <c r="D6" s="24">
        <f t="shared" si="0"/>
        <v>17.638857142857145</v>
      </c>
      <c r="E6" s="24">
        <f>C6*100/C5</f>
        <v>1.6958782584882881</v>
      </c>
    </row>
    <row r="7" spans="1:5" x14ac:dyDescent="0.25">
      <c r="A7" s="22" t="s">
        <v>1</v>
      </c>
      <c r="B7" s="23">
        <v>3622792</v>
      </c>
      <c r="C7" s="23">
        <v>715723.93</v>
      </c>
      <c r="D7" s="24">
        <f t="shared" si="0"/>
        <v>19.756141947978243</v>
      </c>
      <c r="E7" s="24">
        <f>C7*100/C5</f>
        <v>98.304121741511707</v>
      </c>
    </row>
    <row r="8" spans="1:5" x14ac:dyDescent="0.25">
      <c r="A8" s="19" t="s">
        <v>12</v>
      </c>
      <c r="B8" s="20">
        <f>SUM(B9:B13)</f>
        <v>4292892</v>
      </c>
      <c r="C8" s="20">
        <f>SUM(C9:C13)</f>
        <v>686493.39000000013</v>
      </c>
      <c r="D8" s="20">
        <f t="shared" si="0"/>
        <v>15.991396708792118</v>
      </c>
      <c r="E8" s="20">
        <f>SUM(E9:E13)</f>
        <v>99.999999999999972</v>
      </c>
    </row>
    <row r="9" spans="1:5" x14ac:dyDescent="0.25">
      <c r="A9" s="25" t="s">
        <v>5</v>
      </c>
      <c r="B9" s="23">
        <v>2650602</v>
      </c>
      <c r="C9" s="23">
        <v>436075.53</v>
      </c>
      <c r="D9" s="24">
        <f t="shared" si="0"/>
        <v>16.451942992573009</v>
      </c>
      <c r="E9" s="24">
        <f>C9*100/C8</f>
        <v>63.522174627202155</v>
      </c>
    </row>
    <row r="10" spans="1:5" ht="32.25" customHeight="1" x14ac:dyDescent="0.25">
      <c r="A10" s="25" t="s">
        <v>13</v>
      </c>
      <c r="B10" s="23">
        <v>18600</v>
      </c>
      <c r="C10" s="23">
        <v>0</v>
      </c>
      <c r="D10" s="24">
        <f t="shared" si="0"/>
        <v>0</v>
      </c>
      <c r="E10" s="24">
        <f>C10*100/C8</f>
        <v>0</v>
      </c>
    </row>
    <row r="11" spans="1:5" x14ac:dyDescent="0.25">
      <c r="A11" s="25" t="s">
        <v>6</v>
      </c>
      <c r="B11" s="23">
        <v>130402</v>
      </c>
      <c r="C11" s="23">
        <v>20336</v>
      </c>
      <c r="D11" s="24">
        <f t="shared" si="0"/>
        <v>15.594852839680373</v>
      </c>
      <c r="E11" s="24">
        <f>C11*100/C8</f>
        <v>2.9623009188770189</v>
      </c>
    </row>
    <row r="12" spans="1:5" ht="21" customHeight="1" x14ac:dyDescent="0.25">
      <c r="A12" s="25" t="s">
        <v>7</v>
      </c>
      <c r="B12" s="23">
        <v>992267</v>
      </c>
      <c r="C12" s="23">
        <v>104826.79</v>
      </c>
      <c r="D12" s="24">
        <f t="shared" si="0"/>
        <v>10.564373298718994</v>
      </c>
      <c r="E12" s="24">
        <f>C12*100/C8</f>
        <v>15.269890654009062</v>
      </c>
    </row>
    <row r="13" spans="1:5" ht="19.5" customHeight="1" x14ac:dyDescent="0.25">
      <c r="A13" s="25" t="s">
        <v>10</v>
      </c>
      <c r="B13" s="23">
        <v>501021</v>
      </c>
      <c r="C13" s="23">
        <v>125255.07</v>
      </c>
      <c r="D13" s="24">
        <f t="shared" si="0"/>
        <v>24.999964073362193</v>
      </c>
      <c r="E13" s="24">
        <f>C13*100/C8</f>
        <v>18.245633799911747</v>
      </c>
    </row>
  </sheetData>
  <mergeCells count="2">
    <mergeCell ref="A1:E1"/>
    <mergeCell ref="A2:E2"/>
  </mergeCells>
  <pageMargins left="0.7" right="0.7" top="0.75" bottom="0.75" header="0.3" footer="0.3"/>
  <pageSetup paperSize="9" scale="7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12"/>
  <sheetViews>
    <sheetView zoomScaleNormal="100" zoomScaleSheetLayoutView="120" workbookViewId="0">
      <selection sqref="A1:E1"/>
    </sheetView>
  </sheetViews>
  <sheetFormatPr defaultColWidth="9.140625" defaultRowHeight="15.75" x14ac:dyDescent="0.25"/>
  <cols>
    <col min="1" max="1" width="50.140625" style="16" customWidth="1"/>
    <col min="2" max="3" width="21" style="16" bestFit="1" customWidth="1"/>
    <col min="4" max="4" width="16.5703125" style="16" customWidth="1"/>
    <col min="5" max="5" width="16.140625" style="16" customWidth="1"/>
    <col min="6" max="16384" width="9.140625" style="16"/>
  </cols>
  <sheetData>
    <row r="1" spans="1:5" x14ac:dyDescent="0.25">
      <c r="A1" s="34" t="s">
        <v>27</v>
      </c>
      <c r="B1" s="34"/>
      <c r="C1" s="34"/>
      <c r="D1" s="34"/>
      <c r="E1" s="34"/>
    </row>
    <row r="2" spans="1:5" x14ac:dyDescent="0.25">
      <c r="A2" s="34" t="str">
        <f>МР!A2</f>
        <v xml:space="preserve"> на 01.04.2022</v>
      </c>
      <c r="B2" s="34"/>
      <c r="C2" s="34"/>
      <c r="D2" s="34"/>
      <c r="E2" s="34"/>
    </row>
    <row r="3" spans="1:5" x14ac:dyDescent="0.25">
      <c r="E3" s="32" t="str">
        <f>Туръя!E3</f>
        <v>Ед.изм: рубль</v>
      </c>
    </row>
    <row r="4" spans="1:5" s="26" customFormat="1" ht="79.5" customHeight="1" x14ac:dyDescent="0.25">
      <c r="A4" s="17" t="str">
        <f>МР!A4</f>
        <v>Наименование</v>
      </c>
      <c r="B4" s="17" t="str">
        <f>МР!B4</f>
        <v>Бюджетные назначения</v>
      </c>
      <c r="C4" s="17" t="str">
        <f>МР!C4</f>
        <v>Исполнено</v>
      </c>
      <c r="D4" s="17" t="str">
        <f>МР!D4</f>
        <v>% исполнения к годовому плану</v>
      </c>
      <c r="E4" s="17" t="str">
        <f>МР!E4</f>
        <v>Удельный вес к итоговым показателям</v>
      </c>
    </row>
    <row r="5" spans="1:5" x14ac:dyDescent="0.25">
      <c r="A5" s="19" t="s">
        <v>4</v>
      </c>
      <c r="B5" s="20">
        <f>SUM(B6:B7)</f>
        <v>8440012</v>
      </c>
      <c r="C5" s="20">
        <f>SUM(C6:C7)</f>
        <v>1721289.85</v>
      </c>
      <c r="D5" s="20">
        <f>C5*100/B5</f>
        <v>20.394400505591697</v>
      </c>
      <c r="E5" s="20">
        <f>SUM(E6:E7)</f>
        <v>100</v>
      </c>
    </row>
    <row r="6" spans="1:5" x14ac:dyDescent="0.25">
      <c r="A6" s="22" t="s">
        <v>0</v>
      </c>
      <c r="B6" s="23">
        <v>3014200</v>
      </c>
      <c r="C6" s="23">
        <v>778001.33</v>
      </c>
      <c r="D6" s="24">
        <f>C6*100/B6</f>
        <v>25.811204631411321</v>
      </c>
      <c r="E6" s="24">
        <f>C6*100/C5</f>
        <v>45.198740351603185</v>
      </c>
    </row>
    <row r="7" spans="1:5" x14ac:dyDescent="0.25">
      <c r="A7" s="22" t="s">
        <v>1</v>
      </c>
      <c r="B7" s="23">
        <v>5425812</v>
      </c>
      <c r="C7" s="23">
        <v>943288.52</v>
      </c>
      <c r="D7" s="24">
        <f>C7*100/B7</f>
        <v>17.385204647709873</v>
      </c>
      <c r="E7" s="24">
        <f>C7*100/C5</f>
        <v>54.801259648396808</v>
      </c>
    </row>
    <row r="8" spans="1:5" x14ac:dyDescent="0.25">
      <c r="A8" s="19" t="s">
        <v>12</v>
      </c>
      <c r="B8" s="20">
        <f>SUM(B9:B12)</f>
        <v>10440112</v>
      </c>
      <c r="C8" s="20">
        <f>SUM(C9:C12)</f>
        <v>1316141.9100000001</v>
      </c>
      <c r="D8" s="20">
        <f>C8*100/B8</f>
        <v>12.606588032772065</v>
      </c>
      <c r="E8" s="20">
        <f>SUM(E9:E12)</f>
        <v>99.999999999999986</v>
      </c>
    </row>
    <row r="9" spans="1:5" x14ac:dyDescent="0.25">
      <c r="A9" s="25" t="s">
        <v>5</v>
      </c>
      <c r="B9" s="23">
        <v>4142561</v>
      </c>
      <c r="C9" s="23">
        <v>719286.16</v>
      </c>
      <c r="D9" s="24">
        <f>C9*100/B9</f>
        <v>17.363320902214838</v>
      </c>
      <c r="E9" s="24">
        <f>C9*100/C8</f>
        <v>54.651109772805569</v>
      </c>
    </row>
    <row r="10" spans="1:5" ht="32.25" customHeight="1" x14ac:dyDescent="0.25">
      <c r="A10" s="25" t="s">
        <v>13</v>
      </c>
      <c r="B10" s="23">
        <v>112000</v>
      </c>
      <c r="C10" s="23">
        <v>43000</v>
      </c>
      <c r="D10" s="24">
        <f t="shared" ref="D10:D12" si="0">C10*100/B10</f>
        <v>38.392857142857146</v>
      </c>
      <c r="E10" s="24">
        <f>C10*100/C8</f>
        <v>3.267124895369375</v>
      </c>
    </row>
    <row r="11" spans="1:5" x14ac:dyDescent="0.25">
      <c r="A11" s="25" t="s">
        <v>6</v>
      </c>
      <c r="B11" s="23">
        <v>66667</v>
      </c>
      <c r="C11" s="23">
        <v>0</v>
      </c>
      <c r="D11" s="24">
        <f t="shared" si="0"/>
        <v>0</v>
      </c>
      <c r="E11" s="24">
        <f>C11*100/C8</f>
        <v>0</v>
      </c>
    </row>
    <row r="12" spans="1:5" x14ac:dyDescent="0.25">
      <c r="A12" s="25" t="s">
        <v>7</v>
      </c>
      <c r="B12" s="23">
        <v>6118884</v>
      </c>
      <c r="C12" s="23">
        <v>553855.75</v>
      </c>
      <c r="D12" s="24">
        <f t="shared" si="0"/>
        <v>9.0515811379983671</v>
      </c>
      <c r="E12" s="24">
        <f>C12*100/C8</f>
        <v>42.081765331825039</v>
      </c>
    </row>
  </sheetData>
  <mergeCells count="2">
    <mergeCell ref="A1:E1"/>
    <mergeCell ref="A2:E2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МР</vt:lpstr>
      <vt:lpstr>Емва</vt:lpstr>
      <vt:lpstr>Синдор</vt:lpstr>
      <vt:lpstr>Иоссер</vt:lpstr>
      <vt:lpstr>Мещура</vt:lpstr>
      <vt:lpstr>Серёгово</vt:lpstr>
      <vt:lpstr>Тракт</vt:lpstr>
      <vt:lpstr>Туръя</vt:lpstr>
      <vt:lpstr>Чиньяворык</vt:lpstr>
      <vt:lpstr>Шошка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Sazonenko</cp:lastModifiedBy>
  <cp:lastPrinted>2020-07-10T06:38:52Z</cp:lastPrinted>
  <dcterms:created xsi:type="dcterms:W3CDTF">2017-08-31T10:49:57Z</dcterms:created>
  <dcterms:modified xsi:type="dcterms:W3CDTF">2022-04-19T10:01:40Z</dcterms:modified>
</cp:coreProperties>
</file>