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80" yWindow="150" windowWidth="14715" windowHeight="11160"/>
  </bookViews>
  <sheets>
    <sheet name="МР" sheetId="1" r:id="rId1"/>
    <sheet name="Емва" sheetId="2" r:id="rId2"/>
    <sheet name="Синдор" sheetId="3" r:id="rId3"/>
    <sheet name="Иоссер" sheetId="5" r:id="rId4"/>
    <sheet name="Мещура" sheetId="6" r:id="rId5"/>
    <sheet name="Серёгово" sheetId="7" r:id="rId6"/>
    <sheet name="Тракт" sheetId="8" r:id="rId7"/>
    <sheet name="Туръя" sheetId="9" r:id="rId8"/>
    <sheet name="Чиньяворык" sheetId="10" r:id="rId9"/>
    <sheet name="Шошка" sheetId="11" r:id="rId10"/>
  </sheets>
  <calcPr calcId="145621"/>
</workbook>
</file>

<file path=xl/calcChain.xml><?xml version="1.0" encoding="utf-8"?>
<calcChain xmlns="http://schemas.openxmlformats.org/spreadsheetml/2006/main">
  <c r="D12" i="7" l="1"/>
  <c r="C8" i="11" l="1"/>
  <c r="B8" i="11"/>
  <c r="D14" i="11"/>
  <c r="E14" i="11"/>
  <c r="C8" i="8"/>
  <c r="B8" i="8"/>
  <c r="D14" i="8"/>
  <c r="E14" i="8"/>
  <c r="B8" i="6"/>
  <c r="B4" i="11" l="1"/>
  <c r="C4" i="11"/>
  <c r="D4" i="11"/>
  <c r="E4" i="11"/>
  <c r="A4" i="11"/>
  <c r="A2" i="11"/>
  <c r="B4" i="10"/>
  <c r="C4" i="10"/>
  <c r="D4" i="10"/>
  <c r="E4" i="10"/>
  <c r="A4" i="10"/>
  <c r="A2" i="10"/>
  <c r="B4" i="9"/>
  <c r="C4" i="9"/>
  <c r="D4" i="9"/>
  <c r="E4" i="9"/>
  <c r="A4" i="9"/>
  <c r="A2" i="9"/>
  <c r="D11" i="8"/>
  <c r="D12" i="8"/>
  <c r="D13" i="8"/>
  <c r="B4" i="8"/>
  <c r="C4" i="8"/>
  <c r="D4" i="8"/>
  <c r="E4" i="8"/>
  <c r="A4" i="8"/>
  <c r="A2" i="8"/>
  <c r="B4" i="7"/>
  <c r="C4" i="7"/>
  <c r="D4" i="7"/>
  <c r="E4" i="7"/>
  <c r="A4" i="7"/>
  <c r="E3" i="7"/>
  <c r="E3" i="8" s="1"/>
  <c r="E3" i="9" s="1"/>
  <c r="E3" i="10" s="1"/>
  <c r="E3" i="11" s="1"/>
  <c r="A2" i="7"/>
  <c r="B4" i="6"/>
  <c r="C4" i="6"/>
  <c r="D4" i="6"/>
  <c r="E4" i="6"/>
  <c r="A4" i="6"/>
  <c r="E3" i="6"/>
  <c r="A2" i="6"/>
  <c r="B4" i="5"/>
  <c r="C4" i="5"/>
  <c r="D4" i="5"/>
  <c r="E4" i="5"/>
  <c r="A4" i="5"/>
  <c r="A2" i="5"/>
  <c r="B4" i="3"/>
  <c r="C4" i="3"/>
  <c r="D4" i="3"/>
  <c r="E4" i="3"/>
  <c r="A4" i="3"/>
  <c r="A2" i="3"/>
  <c r="B4" i="2" l="1"/>
  <c r="C4" i="2"/>
  <c r="D4" i="2"/>
  <c r="E4" i="2"/>
  <c r="A4" i="2"/>
  <c r="E3" i="2"/>
  <c r="E3" i="3" s="1"/>
  <c r="E3" i="5" s="1"/>
  <c r="A2" i="2"/>
  <c r="D10" i="1" l="1"/>
  <c r="D11" i="1"/>
  <c r="D12" i="1"/>
  <c r="D13" i="1"/>
  <c r="D14" i="1"/>
  <c r="D15" i="1"/>
  <c r="D16" i="1"/>
  <c r="D6" i="1"/>
  <c r="D7" i="1"/>
  <c r="B5" i="11" l="1"/>
  <c r="D10" i="9" l="1"/>
  <c r="D11" i="9"/>
  <c r="D12" i="9"/>
  <c r="D13" i="9"/>
  <c r="D10" i="7"/>
  <c r="D11" i="7"/>
  <c r="D13" i="7"/>
  <c r="D13" i="6"/>
  <c r="D13" i="3"/>
  <c r="E13" i="11" l="1"/>
  <c r="B8" i="2"/>
  <c r="C5" i="1"/>
  <c r="E6" i="1" l="1"/>
  <c r="E7" i="1"/>
  <c r="D11" i="10"/>
  <c r="C8" i="6"/>
  <c r="E11" i="6" s="1"/>
  <c r="D14" i="6"/>
  <c r="E14" i="6"/>
  <c r="E10" i="5"/>
  <c r="D10" i="5"/>
  <c r="E5" i="1" l="1"/>
  <c r="E13" i="6"/>
  <c r="E12" i="6"/>
  <c r="D12" i="5"/>
  <c r="E12" i="5"/>
  <c r="D13" i="11" l="1"/>
  <c r="D11" i="6"/>
  <c r="D12" i="2"/>
  <c r="C8" i="9" l="1"/>
  <c r="B8" i="9"/>
  <c r="D9" i="7"/>
  <c r="C8" i="3"/>
  <c r="E13" i="3" s="1"/>
  <c r="B8" i="3"/>
  <c r="E12" i="9" l="1"/>
  <c r="E13" i="9"/>
  <c r="D11" i="11"/>
  <c r="D10" i="11"/>
  <c r="D11" i="5"/>
  <c r="D13" i="5"/>
  <c r="D12" i="6"/>
  <c r="D14" i="3" l="1"/>
  <c r="D12" i="3"/>
  <c r="D9" i="11"/>
  <c r="D6" i="11"/>
  <c r="D7" i="11"/>
  <c r="D9" i="1"/>
  <c r="D11" i="2" l="1"/>
  <c r="D10" i="2"/>
  <c r="B8" i="10"/>
  <c r="D12" i="10"/>
  <c r="D12" i="11" l="1"/>
  <c r="D8" i="11"/>
  <c r="C5" i="11"/>
  <c r="E7" i="11" s="1"/>
  <c r="D10" i="10"/>
  <c r="D9" i="10"/>
  <c r="C8" i="10"/>
  <c r="E11" i="10" s="1"/>
  <c r="D7" i="10"/>
  <c r="D6" i="10"/>
  <c r="C5" i="10"/>
  <c r="E7" i="10" s="1"/>
  <c r="B5" i="10"/>
  <c r="D9" i="9"/>
  <c r="D7" i="9"/>
  <c r="D6" i="9"/>
  <c r="C5" i="9"/>
  <c r="E7" i="9" s="1"/>
  <c r="B5" i="9"/>
  <c r="D10" i="8"/>
  <c r="D9" i="8"/>
  <c r="E12" i="8"/>
  <c r="D7" i="8"/>
  <c r="D6" i="8"/>
  <c r="C5" i="8"/>
  <c r="E7" i="8" s="1"/>
  <c r="B5" i="8"/>
  <c r="C8" i="7"/>
  <c r="E12" i="7" s="1"/>
  <c r="B8" i="7"/>
  <c r="D7" i="7"/>
  <c r="D6" i="7"/>
  <c r="C5" i="7"/>
  <c r="E7" i="7" s="1"/>
  <c r="B5" i="7"/>
  <c r="D10" i="6"/>
  <c r="D9" i="6"/>
  <c r="D7" i="6"/>
  <c r="D6" i="6"/>
  <c r="C5" i="6"/>
  <c r="E6" i="6" s="1"/>
  <c r="B5" i="6"/>
  <c r="D9" i="5"/>
  <c r="C8" i="5"/>
  <c r="B8" i="5"/>
  <c r="D7" i="5"/>
  <c r="D6" i="5"/>
  <c r="C5" i="5"/>
  <c r="E7" i="5" s="1"/>
  <c r="B5" i="5"/>
  <c r="D11" i="3"/>
  <c r="D10" i="3"/>
  <c r="D9" i="3"/>
  <c r="D7" i="3"/>
  <c r="D6" i="3"/>
  <c r="C5" i="3"/>
  <c r="E7" i="3" s="1"/>
  <c r="B5" i="3"/>
  <c r="D9" i="2"/>
  <c r="C8" i="2"/>
  <c r="D7" i="2"/>
  <c r="D6" i="2"/>
  <c r="C5" i="2"/>
  <c r="E7" i="2" s="1"/>
  <c r="B5" i="2"/>
  <c r="C8" i="1"/>
  <c r="B8" i="1"/>
  <c r="E12" i="2" l="1"/>
  <c r="E12" i="1"/>
  <c r="E15" i="1"/>
  <c r="E14" i="1"/>
  <c r="E16" i="1"/>
  <c r="E13" i="1"/>
  <c r="E11" i="1"/>
  <c r="E10" i="1"/>
  <c r="E9" i="1"/>
  <c r="E11" i="7"/>
  <c r="E10" i="7"/>
  <c r="E13" i="7"/>
  <c r="E11" i="8"/>
  <c r="E6" i="8"/>
  <c r="E5" i="8" s="1"/>
  <c r="E13" i="5"/>
  <c r="E11" i="5"/>
  <c r="E9" i="9"/>
  <c r="E10" i="9"/>
  <c r="E11" i="9"/>
  <c r="E11" i="2"/>
  <c r="E10" i="2"/>
  <c r="E14" i="3"/>
  <c r="E12" i="3"/>
  <c r="E12" i="10"/>
  <c r="E6" i="10"/>
  <c r="E5" i="10" s="1"/>
  <c r="D8" i="9"/>
  <c r="E11" i="11"/>
  <c r="E9" i="11"/>
  <c r="E6" i="11"/>
  <c r="E5" i="11" s="1"/>
  <c r="E10" i="11"/>
  <c r="E12" i="11"/>
  <c r="D5" i="11"/>
  <c r="E6" i="7"/>
  <c r="E5" i="7" s="1"/>
  <c r="D8" i="10"/>
  <c r="E10" i="10"/>
  <c r="D5" i="10"/>
  <c r="E9" i="10"/>
  <c r="D5" i="9"/>
  <c r="E6" i="9"/>
  <c r="E5" i="9" s="1"/>
  <c r="D8" i="8"/>
  <c r="E13" i="8"/>
  <c r="D5" i="8"/>
  <c r="E10" i="8"/>
  <c r="E9" i="8"/>
  <c r="E7" i="6"/>
  <c r="E5" i="6" s="1"/>
  <c r="D5" i="6"/>
  <c r="D8" i="7"/>
  <c r="D5" i="7"/>
  <c r="E9" i="7"/>
  <c r="E6" i="5"/>
  <c r="D8" i="6"/>
  <c r="E10" i="6"/>
  <c r="E9" i="6"/>
  <c r="D8" i="5"/>
  <c r="D5" i="5"/>
  <c r="E9" i="5"/>
  <c r="E11" i="3"/>
  <c r="E9" i="3"/>
  <c r="E6" i="3"/>
  <c r="D8" i="3"/>
  <c r="E10" i="3"/>
  <c r="D5" i="3"/>
  <c r="E9" i="2"/>
  <c r="E6" i="2"/>
  <c r="E5" i="2" s="1"/>
  <c r="D8" i="2"/>
  <c r="D5" i="2"/>
  <c r="D8" i="1"/>
  <c r="B5" i="1"/>
  <c r="D5" i="1" s="1"/>
  <c r="E8" i="11" l="1"/>
  <c r="E8" i="7"/>
  <c r="E8" i="1"/>
  <c r="E8" i="10"/>
  <c r="E8" i="9"/>
  <c r="E8" i="8"/>
  <c r="E8" i="6"/>
  <c r="E8" i="3"/>
  <c r="E8" i="2"/>
</calcChain>
</file>

<file path=xl/sharedStrings.xml><?xml version="1.0" encoding="utf-8"?>
<sst xmlns="http://schemas.openxmlformats.org/spreadsheetml/2006/main" count="112" uniqueCount="30">
  <si>
    <t>НАЛОГОВЫЕ И НЕНАЛОГОВЫЕ ДОХОДЫ</t>
  </si>
  <si>
    <t>БЕЗВОЗМЕЗДНЫЕ ПОСТУПЛЕНИЯ</t>
  </si>
  <si>
    <t>% исполнения к годовому плану</t>
  </si>
  <si>
    <t>Удельный вес к итоговым показателям</t>
  </si>
  <si>
    <t>Поступления всего, в т.ч.</t>
  </si>
  <si>
    <t>ОБЩЕГОСУДАРСТВЕННЫЕ ВОПРОСЫ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</si>
  <si>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</si>
  <si>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</si>
  <si>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</si>
  <si>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</si>
  <si>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</si>
  <si>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</si>
  <si>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Расходы всего, в т.ч.</t>
  </si>
  <si>
    <t>НАЦИОНАЛЬНАЯ БЕЗОПАСНОСТЬ И ПРАВООХРАНИТЕЛЬНАЯ ДЕЯТЕЛЬНОСТЬ</t>
  </si>
  <si>
    <t>МЕЖБЮДЖЕТНЫЕ ТРАНСФЕРТЫ ОБЩЕГО ХАРАКТЕРА БЮДЖЕТАМ БЮДЖЕТНОЙ СИСТЕМЫ РОССИЙСКОЙ ФЕДЕРАЦИИ</t>
  </si>
  <si>
    <t>Анализ исполнения бюджета МР "Княжпогостский"</t>
  </si>
  <si>
    <t>Бюджетные назначения</t>
  </si>
  <si>
    <t>Исполнено</t>
  </si>
  <si>
    <t>Ед.изм: рубль</t>
  </si>
  <si>
    <t>Анализ исполнения бюджета городского поселения "Емва"</t>
  </si>
  <si>
    <t>Анализ исполнения бюджета городского поселения "Синдор"</t>
  </si>
  <si>
    <t>Анализ исполнения бюджета сельского поселения "Иоссер"</t>
  </si>
  <si>
    <t>Анализ исполнения бюджета сельского поселения "Мещура"</t>
  </si>
  <si>
    <t>Анализ исполнения бюджета сельского поселения "Серёгово"</t>
  </si>
  <si>
    <t>Анализ исполнения бюджета сельского поселения "Тракт"</t>
  </si>
  <si>
    <t>Анализ исполнения бюджета сельского поселения "Туръя"</t>
  </si>
  <si>
    <t>Наименование</t>
  </si>
  <si>
    <t>Анализ исполнения бюджета сельского поселения "Чиньяворык"</t>
  </si>
  <si>
    <t>Анализ исполнения бюджета сельского поселения "Шошка"</t>
  </si>
  <si>
    <t xml:space="preserve"> на 01.10.2022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</si>
</sst>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000000"/>
      <name val="Arial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B9CDE5"/>
      </patternFill>
    </fill>
    <fill>
      <patternFill patternType="solid">
        <fgColor theme="0"/>
        <bgColor indexed="64"/>
      </patternFill>
    </fill>
    <fill>
      <patternFill patternType="solid">
        <fgColor rgb="FFF1F5F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95B3D7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</borders>
  <cellStyleXfs count="6">
    <xf numFmtId="0" fontId="0" fillId="0" borderId="0"/>
    <xf numFmtId="0" fontId="1" fillId="0" borderId="0"/>
    <xf numFmtId="4" fontId="2" fillId="3" borderId="2">
      <alignment horizontal="right" vertical="top" wrapText="1" shrinkToFit="1"/>
    </xf>
    <xf numFmtId="0" fontId="9" fillId="5" borderId="4">
      <alignment horizontal="left" vertical="top" wrapText="1"/>
    </xf>
    <xf numFmtId="4" fontId="9" fillId="5" borderId="5">
      <alignment horizontal="right" vertical="top" shrinkToFit="1"/>
    </xf>
    <xf numFmtId="4" fontId="10" fillId="5" borderId="6">
      <alignment horizontal="right" vertical="top" shrinkToFit="1"/>
    </xf>
  </cellStyleXfs>
  <cellXfs count="35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left" vertical="center"/>
    </xf>
    <xf numFmtId="4" fontId="5" fillId="2" borderId="1" xfId="0" applyNumberFormat="1" applyFont="1" applyFill="1" applyBorder="1" applyAlignment="1">
      <alignment horizontal="right" vertical="center"/>
    </xf>
    <xf numFmtId="0" fontId="5" fillId="0" borderId="0" xfId="0" applyFont="1"/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 applyProtection="1">
      <alignment horizontal="right" vertical="center" wrapText="1"/>
    </xf>
    <xf numFmtId="4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 applyProtection="1">
      <alignment horizontal="left" vertical="center" wrapText="1"/>
    </xf>
    <xf numFmtId="3" fontId="5" fillId="2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5" fillId="2" borderId="1" xfId="0" applyFont="1" applyFill="1" applyBorder="1"/>
    <xf numFmtId="0" fontId="4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2" borderId="1" xfId="0" applyFont="1" applyFill="1" applyBorder="1"/>
    <xf numFmtId="4" fontId="8" fillId="2" borderId="1" xfId="0" applyNumberFormat="1" applyFont="1" applyFill="1" applyBorder="1" applyAlignment="1">
      <alignment horizontal="right" vertical="center"/>
    </xf>
    <xf numFmtId="0" fontId="8" fillId="0" borderId="0" xfId="0" applyFont="1"/>
    <xf numFmtId="0" fontId="7" fillId="0" borderId="1" xfId="0" applyFont="1" applyBorder="1"/>
    <xf numFmtId="4" fontId="7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 applyProtection="1">
      <alignment horizontal="left" vertical="center" wrapText="1"/>
    </xf>
    <xf numFmtId="0" fontId="7" fillId="0" borderId="0" xfId="0" applyFont="1" applyAlignment="1">
      <alignment horizontal="center" wrapText="1"/>
    </xf>
    <xf numFmtId="4" fontId="8" fillId="2" borderId="1" xfId="0" applyNumberFormat="1" applyFont="1" applyFill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7" fillId="4" borderId="1" xfId="2" applyNumberFormat="1" applyFont="1" applyFill="1" applyBorder="1" applyProtection="1">
      <alignment horizontal="right" vertical="top" wrapText="1" shrinkToFit="1"/>
    </xf>
    <xf numFmtId="4" fontId="7" fillId="0" borderId="3" xfId="0" applyNumberFormat="1" applyFont="1" applyBorder="1" applyAlignment="1" applyProtection="1">
      <alignment horizontal="right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6">
    <cellStyle name="ex60" xfId="3"/>
    <cellStyle name="ex61" xfId="4"/>
    <cellStyle name="ex62" xfId="2"/>
    <cellStyle name="ex63" xfId="5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6"/>
  <sheetViews>
    <sheetView tabSelected="1" zoomScaleNormal="100" zoomScaleSheetLayoutView="120" workbookViewId="0">
      <selection sqref="A1:E1"/>
    </sheetView>
  </sheetViews>
  <sheetFormatPr defaultColWidth="9.140625" defaultRowHeight="15.75" x14ac:dyDescent="0.25"/>
  <cols>
    <col min="1" max="1" width="50.140625" style="1" customWidth="1"/>
    <col min="2" max="2" width="23.5703125" style="1" customWidth="1"/>
    <col min="3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25">
      <c r="A1" s="33" t="s">
        <v>15</v>
      </c>
      <c r="B1" s="33"/>
      <c r="C1" s="33"/>
      <c r="D1" s="33"/>
      <c r="E1" s="33"/>
    </row>
    <row r="2" spans="1:5" x14ac:dyDescent="0.25">
      <c r="A2" s="33" t="s">
        <v>29</v>
      </c>
      <c r="B2" s="33"/>
      <c r="C2" s="33"/>
      <c r="D2" s="33"/>
      <c r="E2" s="33"/>
    </row>
    <row r="3" spans="1:5" x14ac:dyDescent="0.25">
      <c r="E3" s="31" t="s">
        <v>18</v>
      </c>
    </row>
    <row r="4" spans="1:5" s="3" customFormat="1" ht="79.5" customHeight="1" x14ac:dyDescent="0.25">
      <c r="A4" s="2" t="s">
        <v>26</v>
      </c>
      <c r="B4" s="2" t="s">
        <v>16</v>
      </c>
      <c r="C4" s="2" t="s">
        <v>17</v>
      </c>
      <c r="D4" s="2" t="s">
        <v>2</v>
      </c>
      <c r="E4" s="2" t="s">
        <v>3</v>
      </c>
    </row>
    <row r="5" spans="1:5" s="6" customFormat="1" x14ac:dyDescent="0.25">
      <c r="A5" s="4" t="s">
        <v>4</v>
      </c>
      <c r="B5" s="5">
        <f>SUM(B6:B7)</f>
        <v>788366463.19000006</v>
      </c>
      <c r="C5" s="5">
        <f>SUM(C6:C7)</f>
        <v>604121143.60000002</v>
      </c>
      <c r="D5" s="11">
        <f>C5*100/B5</f>
        <v>76.629482836639127</v>
      </c>
      <c r="E5" s="11">
        <f>SUM(E6:E7)</f>
        <v>100</v>
      </c>
    </row>
    <row r="6" spans="1:5" x14ac:dyDescent="0.25">
      <c r="A6" s="7" t="s">
        <v>0</v>
      </c>
      <c r="B6" s="8">
        <v>285086393</v>
      </c>
      <c r="C6" s="8">
        <v>215984749.34999999</v>
      </c>
      <c r="D6" s="12">
        <f>C6*100/B6</f>
        <v>75.761156846935165</v>
      </c>
      <c r="E6" s="12">
        <f>C6*100/C5</f>
        <v>35.751893744842604</v>
      </c>
    </row>
    <row r="7" spans="1:5" x14ac:dyDescent="0.25">
      <c r="A7" s="7" t="s">
        <v>1</v>
      </c>
      <c r="B7" s="8">
        <v>503280070.19</v>
      </c>
      <c r="C7" s="8">
        <v>388136394.25</v>
      </c>
      <c r="D7" s="12">
        <f>C7*100/B7</f>
        <v>77.121351954880595</v>
      </c>
      <c r="E7" s="12">
        <f>C7*100/C5</f>
        <v>64.248106255157396</v>
      </c>
    </row>
    <row r="8" spans="1:5" s="6" customFormat="1" x14ac:dyDescent="0.25">
      <c r="A8" s="4" t="s">
        <v>12</v>
      </c>
      <c r="B8" s="5">
        <f>SUM(B9:B16)</f>
        <v>884071548.76999986</v>
      </c>
      <c r="C8" s="5">
        <f>SUM(C9:C16)</f>
        <v>625866501.63999999</v>
      </c>
      <c r="D8" s="11">
        <f t="shared" ref="D8:D16" si="0">C8*100/B8</f>
        <v>70.793648151075772</v>
      </c>
      <c r="E8" s="11">
        <f>SUM(E9:E16)</f>
        <v>100.00000000000001</v>
      </c>
    </row>
    <row r="9" spans="1:5" x14ac:dyDescent="0.25">
      <c r="A9" s="10" t="s">
        <v>5</v>
      </c>
      <c r="B9" s="8">
        <v>103594107.06999999</v>
      </c>
      <c r="C9" s="8">
        <v>60801552.439999998</v>
      </c>
      <c r="D9" s="12">
        <f t="shared" si="0"/>
        <v>58.692095679646656</v>
      </c>
      <c r="E9" s="12">
        <f>C9*100/C8</f>
        <v>9.7147797942017373</v>
      </c>
    </row>
    <row r="10" spans="1:5" x14ac:dyDescent="0.25">
      <c r="A10" s="10" t="s">
        <v>6</v>
      </c>
      <c r="B10" s="8">
        <v>75393849.260000005</v>
      </c>
      <c r="C10" s="8">
        <v>56589357.920000002</v>
      </c>
      <c r="D10" s="12">
        <f t="shared" si="0"/>
        <v>75.058321700551943</v>
      </c>
      <c r="E10" s="12">
        <f>C10*100/C8</f>
        <v>9.0417617449911614</v>
      </c>
    </row>
    <row r="11" spans="1:5" ht="21" customHeight="1" x14ac:dyDescent="0.25">
      <c r="A11" s="10" t="s">
        <v>7</v>
      </c>
      <c r="B11" s="8">
        <v>15184071.92</v>
      </c>
      <c r="C11" s="8">
        <v>8422124.1999999993</v>
      </c>
      <c r="D11" s="12">
        <f t="shared" si="0"/>
        <v>55.466835539066643</v>
      </c>
      <c r="E11" s="12">
        <f>C11*100/C8</f>
        <v>1.345674225722409</v>
      </c>
    </row>
    <row r="12" spans="1:5" ht="16.5" customHeight="1" x14ac:dyDescent="0.25">
      <c r="A12" s="10" t="s">
        <v>8</v>
      </c>
      <c r="B12" s="8">
        <v>470924147.54000002</v>
      </c>
      <c r="C12" s="8">
        <v>338647704.33999997</v>
      </c>
      <c r="D12" s="12">
        <f t="shared" si="0"/>
        <v>71.911305909671029</v>
      </c>
      <c r="E12" s="12">
        <f>C12*100/C8</f>
        <v>54.10861636668821</v>
      </c>
    </row>
    <row r="13" spans="1:5" ht="20.25" customHeight="1" x14ac:dyDescent="0.25">
      <c r="A13" s="10" t="s">
        <v>9</v>
      </c>
      <c r="B13" s="8">
        <v>124317361.78</v>
      </c>
      <c r="C13" s="8">
        <v>93420757.900000006</v>
      </c>
      <c r="D13" s="12">
        <f t="shared" si="0"/>
        <v>75.146991990807678</v>
      </c>
      <c r="E13" s="12">
        <f>C13*100/C8</f>
        <v>14.926626949230119</v>
      </c>
    </row>
    <row r="14" spans="1:5" x14ac:dyDescent="0.25">
      <c r="A14" s="10" t="s">
        <v>10</v>
      </c>
      <c r="B14" s="8">
        <v>19860622.800000001</v>
      </c>
      <c r="C14" s="8">
        <v>14268534.210000001</v>
      </c>
      <c r="D14" s="12">
        <f t="shared" si="0"/>
        <v>71.843337208941904</v>
      </c>
      <c r="E14" s="12">
        <f>C14*100/C8</f>
        <v>2.279804746317498</v>
      </c>
    </row>
    <row r="15" spans="1:5" x14ac:dyDescent="0.25">
      <c r="A15" s="10" t="s">
        <v>11</v>
      </c>
      <c r="B15" s="8">
        <v>34657088.399999999</v>
      </c>
      <c r="C15" s="8">
        <v>22830228.129999999</v>
      </c>
      <c r="D15" s="12">
        <f t="shared" si="0"/>
        <v>65.874628204485873</v>
      </c>
      <c r="E15" s="12">
        <f>C15*100/C8</f>
        <v>3.6477792101313016</v>
      </c>
    </row>
    <row r="16" spans="1:5" ht="47.25" x14ac:dyDescent="0.25">
      <c r="A16" s="10" t="s">
        <v>14</v>
      </c>
      <c r="B16" s="8">
        <v>40140300</v>
      </c>
      <c r="C16" s="8">
        <v>30886242.5</v>
      </c>
      <c r="D16" s="12">
        <f t="shared" si="0"/>
        <v>76.94571914011604</v>
      </c>
      <c r="E16" s="12">
        <f>C16*100/C8</f>
        <v>4.9349569627175613</v>
      </c>
    </row>
  </sheetData>
  <mergeCells count="2">
    <mergeCell ref="A1:E1"/>
    <mergeCell ref="A2:E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4"/>
  <sheetViews>
    <sheetView workbookViewId="0">
      <selection sqref="A1:E1"/>
    </sheetView>
  </sheetViews>
  <sheetFormatPr defaultColWidth="9.140625" defaultRowHeight="15.75" x14ac:dyDescent="0.25"/>
  <cols>
    <col min="1" max="1" width="50.140625" style="16" customWidth="1"/>
    <col min="2" max="2" width="22.42578125" style="16" customWidth="1"/>
    <col min="3" max="3" width="20.42578125" style="16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4" t="s">
        <v>28</v>
      </c>
      <c r="B1" s="34"/>
      <c r="C1" s="34"/>
      <c r="D1" s="34"/>
      <c r="E1" s="34"/>
    </row>
    <row r="2" spans="1:5" x14ac:dyDescent="0.25">
      <c r="A2" s="34" t="str">
        <f>МР!A2</f>
        <v xml:space="preserve"> на 01.10.2022</v>
      </c>
      <c r="B2" s="34"/>
      <c r="C2" s="34"/>
      <c r="D2" s="34"/>
      <c r="E2" s="34"/>
    </row>
    <row r="3" spans="1:5" x14ac:dyDescent="0.25">
      <c r="E3" s="32" t="str">
        <f>Чиньяворык!E3</f>
        <v>Ед.изм: рубль</v>
      </c>
    </row>
    <row r="4" spans="1:5" s="18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s="21" customFormat="1" x14ac:dyDescent="0.25">
      <c r="A5" s="19" t="s">
        <v>4</v>
      </c>
      <c r="B5" s="20">
        <f>SUM(B6:B7)</f>
        <v>6853196</v>
      </c>
      <c r="C5" s="20">
        <f>SUM(C6:C7)</f>
        <v>3534268.81</v>
      </c>
      <c r="D5" s="20">
        <f t="shared" ref="D5:D14" si="0">C5*100/B5</f>
        <v>51.571103613554904</v>
      </c>
      <c r="E5" s="20">
        <f>SUM(E6:E7)</f>
        <v>100</v>
      </c>
    </row>
    <row r="6" spans="1:5" x14ac:dyDescent="0.25">
      <c r="A6" s="22" t="s">
        <v>0</v>
      </c>
      <c r="B6" s="29">
        <v>189700</v>
      </c>
      <c r="C6" s="29">
        <v>46405.24</v>
      </c>
      <c r="D6" s="24">
        <f t="shared" si="0"/>
        <v>24.462435424354243</v>
      </c>
      <c r="E6" s="24">
        <f>C6*100/C5</f>
        <v>1.3130082202208042</v>
      </c>
    </row>
    <row r="7" spans="1:5" x14ac:dyDescent="0.25">
      <c r="A7" s="22" t="s">
        <v>1</v>
      </c>
      <c r="B7" s="30">
        <v>6663496</v>
      </c>
      <c r="C7" s="30">
        <v>3487863.57</v>
      </c>
      <c r="D7" s="24">
        <f t="shared" si="0"/>
        <v>52.34284780841768</v>
      </c>
      <c r="E7" s="24">
        <f>C7*100/C5</f>
        <v>98.686991779779191</v>
      </c>
    </row>
    <row r="8" spans="1:5" s="21" customFormat="1" x14ac:dyDescent="0.25">
      <c r="A8" s="19" t="s">
        <v>12</v>
      </c>
      <c r="B8" s="20">
        <f>SUM(B9:B14)</f>
        <v>6863596</v>
      </c>
      <c r="C8" s="20">
        <f>SUM(C9:C14)</f>
        <v>3482636.02</v>
      </c>
      <c r="D8" s="20">
        <f t="shared" si="0"/>
        <v>50.740690739956136</v>
      </c>
      <c r="E8" s="20">
        <f>SUM(E9:E13)</f>
        <v>80.767441783939276</v>
      </c>
    </row>
    <row r="9" spans="1:5" x14ac:dyDescent="0.25">
      <c r="A9" s="25" t="s">
        <v>5</v>
      </c>
      <c r="B9" s="23">
        <v>2201651.91</v>
      </c>
      <c r="C9" s="23">
        <v>1532746.82</v>
      </c>
      <c r="D9" s="24">
        <f t="shared" si="0"/>
        <v>69.618036031862999</v>
      </c>
      <c r="E9" s="24">
        <f>C9*100/C8</f>
        <v>44.011111445404509</v>
      </c>
    </row>
    <row r="10" spans="1:5" ht="31.5" customHeight="1" x14ac:dyDescent="0.25">
      <c r="A10" s="25" t="s">
        <v>13</v>
      </c>
      <c r="B10" s="23">
        <v>10800</v>
      </c>
      <c r="C10" s="23">
        <v>8100</v>
      </c>
      <c r="D10" s="24">
        <f t="shared" si="0"/>
        <v>75</v>
      </c>
      <c r="E10" s="24">
        <f>C10*100/C8</f>
        <v>0.23258244483441598</v>
      </c>
    </row>
    <row r="11" spans="1:5" x14ac:dyDescent="0.25">
      <c r="A11" s="25" t="s">
        <v>6</v>
      </c>
      <c r="B11" s="23">
        <v>763993</v>
      </c>
      <c r="C11" s="23">
        <v>407281.04</v>
      </c>
      <c r="D11" s="24">
        <f t="shared" si="0"/>
        <v>53.309525087271744</v>
      </c>
      <c r="E11" s="24">
        <f>C11*100/C8</f>
        <v>11.694619755296737</v>
      </c>
    </row>
    <row r="12" spans="1:5" x14ac:dyDescent="0.25">
      <c r="A12" s="25" t="s">
        <v>7</v>
      </c>
      <c r="B12" s="23">
        <v>2917269.09</v>
      </c>
      <c r="C12" s="23">
        <v>664654.88</v>
      </c>
      <c r="D12" s="24">
        <f t="shared" si="0"/>
        <v>22.783461500975218</v>
      </c>
      <c r="E12" s="24">
        <f>C12*100/C8</f>
        <v>19.084821847101896</v>
      </c>
    </row>
    <row r="13" spans="1:5" ht="17.25" customHeight="1" x14ac:dyDescent="0.25">
      <c r="A13" s="25" t="s">
        <v>10</v>
      </c>
      <c r="B13" s="23">
        <v>300082</v>
      </c>
      <c r="C13" s="23">
        <v>200053.28</v>
      </c>
      <c r="D13" s="24">
        <f t="shared" si="0"/>
        <v>66.666204570750665</v>
      </c>
      <c r="E13" s="24">
        <f>C13*100/C8</f>
        <v>5.7443062913017249</v>
      </c>
    </row>
    <row r="14" spans="1:5" x14ac:dyDescent="0.25">
      <c r="A14" s="25" t="s">
        <v>11</v>
      </c>
      <c r="B14" s="23">
        <v>669800</v>
      </c>
      <c r="C14" s="23">
        <v>669800</v>
      </c>
      <c r="D14" s="24">
        <f t="shared" si="0"/>
        <v>100</v>
      </c>
      <c r="E14" s="24">
        <f>C14*100/C9</f>
        <v>43.699324067101962</v>
      </c>
    </row>
  </sheetData>
  <mergeCells count="2">
    <mergeCell ref="A1:E1"/>
    <mergeCell ref="A2:E2"/>
  </mergeCells>
  <pageMargins left="0.7" right="0.7" top="0.75" bottom="0.75" header="0.3" footer="0.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2"/>
  <sheetViews>
    <sheetView zoomScaleNormal="100" zoomScaleSheetLayoutView="120" workbookViewId="0">
      <selection sqref="A1:E1"/>
    </sheetView>
  </sheetViews>
  <sheetFormatPr defaultColWidth="9.140625" defaultRowHeight="15.75" x14ac:dyDescent="0.25"/>
  <cols>
    <col min="1" max="1" width="49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25">
      <c r="A1" s="33" t="s">
        <v>19</v>
      </c>
      <c r="B1" s="33"/>
      <c r="C1" s="33"/>
      <c r="D1" s="33"/>
      <c r="E1" s="33"/>
    </row>
    <row r="2" spans="1:5" x14ac:dyDescent="0.25">
      <c r="A2" s="33" t="str">
        <f>МР!A2</f>
        <v xml:space="preserve"> на 01.10.2022</v>
      </c>
      <c r="B2" s="33"/>
      <c r="C2" s="33"/>
      <c r="D2" s="33"/>
      <c r="E2" s="33"/>
    </row>
    <row r="3" spans="1:5" x14ac:dyDescent="0.25">
      <c r="E3" s="31" t="str">
        <f>МР!E3</f>
        <v>Ед.изм: рубль</v>
      </c>
    </row>
    <row r="4" spans="1:5" s="13" customFormat="1" ht="79.5" customHeight="1" x14ac:dyDescent="0.25">
      <c r="A4" s="2" t="str">
        <f>МР!A4</f>
        <v>Наименование</v>
      </c>
      <c r="B4" s="2" t="str">
        <f>МР!B4</f>
        <v>Бюджетные назначения</v>
      </c>
      <c r="C4" s="2" t="str">
        <f>МР!C4</f>
        <v>Исполнено</v>
      </c>
      <c r="D4" s="2" t="str">
        <f>МР!D4</f>
        <v>% исполнения к годовому плану</v>
      </c>
      <c r="E4" s="2" t="str">
        <f>МР!E4</f>
        <v>Удельный вес к итоговым показателям</v>
      </c>
    </row>
    <row r="5" spans="1:5" x14ac:dyDescent="0.25">
      <c r="A5" s="14" t="s">
        <v>4</v>
      </c>
      <c r="B5" s="5">
        <f>SUM(B6:B7)</f>
        <v>95286502.359999999</v>
      </c>
      <c r="C5" s="5">
        <f>SUM(C6:C7)</f>
        <v>65454650.349999994</v>
      </c>
      <c r="D5" s="5">
        <f>C5*100/B5</f>
        <v>68.692468218328656</v>
      </c>
      <c r="E5" s="5">
        <f>SUM(E6:E7)</f>
        <v>100</v>
      </c>
    </row>
    <row r="6" spans="1:5" x14ac:dyDescent="0.25">
      <c r="A6" s="15" t="s">
        <v>0</v>
      </c>
      <c r="B6" s="8">
        <v>35156826</v>
      </c>
      <c r="C6" s="8">
        <v>25096685.870000001</v>
      </c>
      <c r="D6" s="9">
        <f>C6*100/B6</f>
        <v>71.384959125718566</v>
      </c>
      <c r="E6" s="9">
        <f>C6*100/C5</f>
        <v>38.342097522181632</v>
      </c>
    </row>
    <row r="7" spans="1:5" x14ac:dyDescent="0.25">
      <c r="A7" s="15" t="s">
        <v>1</v>
      </c>
      <c r="B7" s="8">
        <v>60129676.359999999</v>
      </c>
      <c r="C7" s="8">
        <v>40357964.479999997</v>
      </c>
      <c r="D7" s="9">
        <f>C7*100/B7</f>
        <v>67.118213373334044</v>
      </c>
      <c r="E7" s="9">
        <f>C7*100/C5</f>
        <v>61.657902477818368</v>
      </c>
    </row>
    <row r="8" spans="1:5" x14ac:dyDescent="0.25">
      <c r="A8" s="14" t="s">
        <v>12</v>
      </c>
      <c r="B8" s="5">
        <f>SUM(B9:B12)</f>
        <v>97686654.800000012</v>
      </c>
      <c r="C8" s="5">
        <f>SUM(C9:C12)</f>
        <v>63993847.050000004</v>
      </c>
      <c r="D8" s="5">
        <f>C8*100/B8</f>
        <v>65.509303375183237</v>
      </c>
      <c r="E8" s="5">
        <f>SUM(E9:E12)</f>
        <v>100</v>
      </c>
    </row>
    <row r="9" spans="1:5" x14ac:dyDescent="0.25">
      <c r="A9" s="10" t="s">
        <v>5</v>
      </c>
      <c r="B9" s="8">
        <v>28164316.379999999</v>
      </c>
      <c r="C9" s="8">
        <v>21487589.07</v>
      </c>
      <c r="D9" s="9">
        <f>C9*100/B9</f>
        <v>76.29366457926433</v>
      </c>
      <c r="E9" s="9">
        <f>C9*100/C8</f>
        <v>33.577586065752861</v>
      </c>
    </row>
    <row r="10" spans="1:5" x14ac:dyDescent="0.25">
      <c r="A10" s="10" t="s">
        <v>6</v>
      </c>
      <c r="B10" s="8">
        <v>41220522.710000001</v>
      </c>
      <c r="C10" s="8">
        <v>29614995.350000001</v>
      </c>
      <c r="D10" s="9">
        <f>C10*100/B9</f>
        <v>105.15076932962646</v>
      </c>
      <c r="E10" s="9">
        <f>C10*100/C8</f>
        <v>46.277879382467908</v>
      </c>
    </row>
    <row r="11" spans="1:5" ht="19.5" customHeight="1" x14ac:dyDescent="0.25">
      <c r="A11" s="10" t="s">
        <v>7</v>
      </c>
      <c r="B11" s="8">
        <v>27667546.710000001</v>
      </c>
      <c r="C11" s="8">
        <v>12468416.630000001</v>
      </c>
      <c r="D11" s="9">
        <f>C11*100/B9</f>
        <v>44.27026192211806</v>
      </c>
      <c r="E11" s="9">
        <f>C11*100/C8</f>
        <v>19.483774151377574</v>
      </c>
    </row>
    <row r="12" spans="1:5" ht="15" customHeight="1" x14ac:dyDescent="0.25">
      <c r="A12" s="10" t="s">
        <v>10</v>
      </c>
      <c r="B12" s="8">
        <v>634269</v>
      </c>
      <c r="C12" s="8">
        <v>422846</v>
      </c>
      <c r="D12" s="9">
        <f>C12*100/B10</f>
        <v>1.0258142599861271</v>
      </c>
      <c r="E12" s="9">
        <f>C12*100/C8</f>
        <v>0.66076040040165074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4"/>
  <sheetViews>
    <sheetView zoomScaleNormal="100" zoomScaleSheetLayoutView="120" workbookViewId="0">
      <selection sqref="A1:E2"/>
    </sheetView>
  </sheetViews>
  <sheetFormatPr defaultColWidth="9.140625" defaultRowHeight="15.75" x14ac:dyDescent="0.25"/>
  <cols>
    <col min="1" max="1" width="50.140625" style="16" customWidth="1"/>
    <col min="2" max="3" width="21" style="16" bestFit="1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4" t="s">
        <v>20</v>
      </c>
      <c r="B1" s="34"/>
      <c r="C1" s="34"/>
      <c r="D1" s="34"/>
      <c r="E1" s="34"/>
    </row>
    <row r="2" spans="1:5" x14ac:dyDescent="0.25">
      <c r="A2" s="34" t="str">
        <f>МР!A2</f>
        <v xml:space="preserve"> на 01.10.2022</v>
      </c>
      <c r="B2" s="34"/>
      <c r="C2" s="34"/>
      <c r="D2" s="34"/>
      <c r="E2" s="34"/>
    </row>
    <row r="3" spans="1:5" x14ac:dyDescent="0.25">
      <c r="E3" s="32" t="str">
        <f>Емва!E3</f>
        <v>Ед.изм: рубль</v>
      </c>
    </row>
    <row r="4" spans="1:5" s="18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s="21" customFormat="1" x14ac:dyDescent="0.25">
      <c r="A5" s="19" t="s">
        <v>4</v>
      </c>
      <c r="B5" s="20">
        <f>SUM(B6:B7)</f>
        <v>29549673</v>
      </c>
      <c r="C5" s="20">
        <f>SUM(C6:C7)</f>
        <v>15958184.140000001</v>
      </c>
      <c r="D5" s="20">
        <f t="shared" ref="D5:D14" si="0">C5*100/B5</f>
        <v>54.004604856371849</v>
      </c>
      <c r="E5" s="20">
        <v>100</v>
      </c>
    </row>
    <row r="6" spans="1:5" x14ac:dyDescent="0.25">
      <c r="A6" s="22" t="s">
        <v>0</v>
      </c>
      <c r="B6" s="23">
        <v>24459360</v>
      </c>
      <c r="C6" s="23">
        <v>13510159.720000001</v>
      </c>
      <c r="D6" s="24">
        <f t="shared" si="0"/>
        <v>55.235131745066099</v>
      </c>
      <c r="E6" s="24">
        <f>C6*100/C5</f>
        <v>84.65975578096068</v>
      </c>
    </row>
    <row r="7" spans="1:5" x14ac:dyDescent="0.25">
      <c r="A7" s="22" t="s">
        <v>1</v>
      </c>
      <c r="B7" s="23">
        <v>5090313</v>
      </c>
      <c r="C7" s="23">
        <v>2448024.42</v>
      </c>
      <c r="D7" s="24">
        <f t="shared" si="0"/>
        <v>48.091825001723862</v>
      </c>
      <c r="E7" s="24">
        <f>C7*100/C5</f>
        <v>15.340244219039322</v>
      </c>
    </row>
    <row r="8" spans="1:5" s="21" customFormat="1" x14ac:dyDescent="0.25">
      <c r="A8" s="19" t="s">
        <v>12</v>
      </c>
      <c r="B8" s="20">
        <f>SUM(B9:B14)</f>
        <v>31995257</v>
      </c>
      <c r="C8" s="20">
        <f>SUM(C9:C14)</f>
        <v>18457875.420000002</v>
      </c>
      <c r="D8" s="20">
        <f t="shared" si="0"/>
        <v>57.689411339937045</v>
      </c>
      <c r="E8" s="20">
        <f>SUM(E9:E14)</f>
        <v>100</v>
      </c>
    </row>
    <row r="9" spans="1:5" x14ac:dyDescent="0.25">
      <c r="A9" s="25" t="s">
        <v>5</v>
      </c>
      <c r="B9" s="23">
        <v>9222121</v>
      </c>
      <c r="C9" s="23">
        <v>4887627.3499999996</v>
      </c>
      <c r="D9" s="24">
        <f t="shared" si="0"/>
        <v>52.998950566794768</v>
      </c>
      <c r="E9" s="24">
        <f>C9*100/C8</f>
        <v>26.479902148998246</v>
      </c>
    </row>
    <row r="10" spans="1:5" ht="31.5" customHeight="1" x14ac:dyDescent="0.25">
      <c r="A10" s="25" t="s">
        <v>13</v>
      </c>
      <c r="B10" s="23">
        <v>262000</v>
      </c>
      <c r="C10" s="23">
        <v>44000</v>
      </c>
      <c r="D10" s="24">
        <f t="shared" si="0"/>
        <v>16.793893129770993</v>
      </c>
      <c r="E10" s="24">
        <f>C10*100/C8</f>
        <v>0.23838063156675046</v>
      </c>
    </row>
    <row r="11" spans="1:5" x14ac:dyDescent="0.25">
      <c r="A11" s="25" t="s">
        <v>6</v>
      </c>
      <c r="B11" s="23">
        <v>1334027</v>
      </c>
      <c r="C11" s="23">
        <v>881600</v>
      </c>
      <c r="D11" s="24">
        <f t="shared" si="0"/>
        <v>66.085618956737761</v>
      </c>
      <c r="E11" s="24">
        <f>C11*100/C8</f>
        <v>4.7762810179374364</v>
      </c>
    </row>
    <row r="12" spans="1:5" x14ac:dyDescent="0.25">
      <c r="A12" s="25" t="s">
        <v>7</v>
      </c>
      <c r="B12" s="23">
        <v>12339807</v>
      </c>
      <c r="C12" s="23">
        <v>6576785.3799999999</v>
      </c>
      <c r="D12" s="24">
        <f t="shared" si="0"/>
        <v>53.297311538178839</v>
      </c>
      <c r="E12" s="24">
        <f>C12*100/C8</f>
        <v>35.631323921894797</v>
      </c>
    </row>
    <row r="13" spans="1:5" x14ac:dyDescent="0.25">
      <c r="A13" s="25" t="s">
        <v>10</v>
      </c>
      <c r="B13" s="23">
        <v>158750</v>
      </c>
      <c r="C13" s="23">
        <v>115306.68</v>
      </c>
      <c r="D13" s="24">
        <f t="shared" si="0"/>
        <v>72.634129133858266</v>
      </c>
      <c r="E13" s="24">
        <f>C13*100/C8</f>
        <v>0.62470180005148168</v>
      </c>
    </row>
    <row r="14" spans="1:5" x14ac:dyDescent="0.25">
      <c r="A14" s="25" t="s">
        <v>11</v>
      </c>
      <c r="B14" s="23">
        <v>8678552</v>
      </c>
      <c r="C14" s="23">
        <v>5952556.0099999998</v>
      </c>
      <c r="D14" s="24">
        <f t="shared" si="0"/>
        <v>68.589276298626771</v>
      </c>
      <c r="E14" s="24">
        <f>C14*100/C8</f>
        <v>32.24941047955128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3"/>
  <sheetViews>
    <sheetView zoomScaleNormal="100" zoomScaleSheetLayoutView="120" workbookViewId="0">
      <selection sqref="A1:E1"/>
    </sheetView>
  </sheetViews>
  <sheetFormatPr defaultColWidth="9.140625" defaultRowHeight="15.75" x14ac:dyDescent="0.25"/>
  <cols>
    <col min="1" max="1" width="50.140625" style="16" customWidth="1"/>
    <col min="2" max="3" width="21" style="16" bestFit="1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4" t="s">
        <v>21</v>
      </c>
      <c r="B1" s="34"/>
      <c r="C1" s="34"/>
      <c r="D1" s="34"/>
      <c r="E1" s="34"/>
    </row>
    <row r="2" spans="1:5" x14ac:dyDescent="0.25">
      <c r="A2" s="34" t="str">
        <f>МР!A2</f>
        <v xml:space="preserve"> на 01.10.2022</v>
      </c>
      <c r="B2" s="34"/>
      <c r="C2" s="34"/>
      <c r="D2" s="34"/>
      <c r="E2" s="34"/>
    </row>
    <row r="3" spans="1:5" x14ac:dyDescent="0.25">
      <c r="E3" s="32" t="str">
        <f>Синдор!E3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0">
        <f>SUM(B6:B7)</f>
        <v>9651230.5700000003</v>
      </c>
      <c r="C5" s="20">
        <f>SUM(C6:C7)</f>
        <v>6469497.0099999998</v>
      </c>
      <c r="D5" s="20">
        <f t="shared" ref="D5:D10" si="0">C5*100/B5</f>
        <v>67.032871747048105</v>
      </c>
      <c r="E5" s="20">
        <v>100</v>
      </c>
    </row>
    <row r="6" spans="1:5" x14ac:dyDescent="0.25">
      <c r="A6" s="22" t="s">
        <v>0</v>
      </c>
      <c r="B6" s="23">
        <v>179000</v>
      </c>
      <c r="C6" s="23">
        <v>172904.06</v>
      </c>
      <c r="D6" s="24">
        <f t="shared" si="0"/>
        <v>96.594446927374307</v>
      </c>
      <c r="E6" s="24">
        <f>C6*100/C5</f>
        <v>2.6726043729943698</v>
      </c>
    </row>
    <row r="7" spans="1:5" x14ac:dyDescent="0.25">
      <c r="A7" s="22" t="s">
        <v>1</v>
      </c>
      <c r="B7" s="23">
        <v>9472230.5700000003</v>
      </c>
      <c r="C7" s="23">
        <v>6296592.9500000002</v>
      </c>
      <c r="D7" s="24">
        <f t="shared" si="0"/>
        <v>66.474236490212462</v>
      </c>
      <c r="E7" s="24">
        <f>C7*100/C5</f>
        <v>97.327395627005629</v>
      </c>
    </row>
    <row r="8" spans="1:5" x14ac:dyDescent="0.25">
      <c r="A8" s="19" t="s">
        <v>12</v>
      </c>
      <c r="B8" s="20">
        <f>SUM(B9:B13)</f>
        <v>9685017.7300000004</v>
      </c>
      <c r="C8" s="20">
        <f>SUM(C9:C13)</f>
        <v>5793453.9400000004</v>
      </c>
      <c r="D8" s="20">
        <f t="shared" si="0"/>
        <v>59.818723119673628</v>
      </c>
      <c r="E8" s="20">
        <v>100</v>
      </c>
    </row>
    <row r="9" spans="1:5" x14ac:dyDescent="0.25">
      <c r="A9" s="25" t="s">
        <v>5</v>
      </c>
      <c r="B9" s="23">
        <v>3019452.56</v>
      </c>
      <c r="C9" s="23">
        <v>1813181.55</v>
      </c>
      <c r="D9" s="24">
        <f t="shared" si="0"/>
        <v>60.050009528879635</v>
      </c>
      <c r="E9" s="24">
        <f>C9*100/C8</f>
        <v>31.297073710747409</v>
      </c>
    </row>
    <row r="10" spans="1:5" ht="30.75" customHeight="1" x14ac:dyDescent="0.25">
      <c r="A10" s="25" t="s">
        <v>13</v>
      </c>
      <c r="B10" s="23">
        <v>10800</v>
      </c>
      <c r="C10" s="23">
        <v>7650</v>
      </c>
      <c r="D10" s="24">
        <f t="shared" si="0"/>
        <v>70.833333333333329</v>
      </c>
      <c r="E10" s="24">
        <f>C10*100/C9</f>
        <v>0.42191031559967063</v>
      </c>
    </row>
    <row r="11" spans="1:5" x14ac:dyDescent="0.25">
      <c r="A11" s="25" t="s">
        <v>6</v>
      </c>
      <c r="B11" s="23">
        <v>2006301</v>
      </c>
      <c r="C11" s="23">
        <v>1069337.8</v>
      </c>
      <c r="D11" s="24">
        <f>C11*100/B11</f>
        <v>53.298971590005685</v>
      </c>
      <c r="E11" s="24">
        <f>C11*100/C8</f>
        <v>18.457690543061432</v>
      </c>
    </row>
    <row r="12" spans="1:5" x14ac:dyDescent="0.25">
      <c r="A12" s="25" t="s">
        <v>7</v>
      </c>
      <c r="B12" s="23">
        <v>4570101.17</v>
      </c>
      <c r="C12" s="23">
        <v>2844512.79</v>
      </c>
      <c r="D12" s="24">
        <f>C12*100/B12</f>
        <v>62.241790371568513</v>
      </c>
      <c r="E12" s="24">
        <f>C12*100/C9</f>
        <v>156.8796456151895</v>
      </c>
    </row>
    <row r="13" spans="1:5" x14ac:dyDescent="0.25">
      <c r="A13" s="25" t="s">
        <v>10</v>
      </c>
      <c r="B13" s="23">
        <v>78363</v>
      </c>
      <c r="C13" s="23">
        <v>58771.8</v>
      </c>
      <c r="D13" s="24">
        <f>C13*100/B13</f>
        <v>74.999425749397034</v>
      </c>
      <c r="E13" s="24">
        <f>C13*100/C8</f>
        <v>1.0144518383795074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4"/>
  <sheetViews>
    <sheetView zoomScaleNormal="100" zoomScaleSheetLayoutView="120" workbookViewId="0">
      <selection sqref="A1:E1"/>
    </sheetView>
  </sheetViews>
  <sheetFormatPr defaultColWidth="9.140625" defaultRowHeight="15.75" x14ac:dyDescent="0.25"/>
  <cols>
    <col min="1" max="1" width="50.140625" style="16" customWidth="1"/>
    <col min="2" max="3" width="20.5703125" style="16" customWidth="1"/>
    <col min="4" max="4" width="16.5703125" style="16" customWidth="1"/>
    <col min="5" max="5" width="16.140625" style="16" customWidth="1"/>
    <col min="6" max="16384" width="9.140625" style="16"/>
  </cols>
  <sheetData>
    <row r="1" spans="1:5" ht="21" customHeight="1" x14ac:dyDescent="0.25">
      <c r="A1" s="34" t="s">
        <v>22</v>
      </c>
      <c r="B1" s="34"/>
      <c r="C1" s="34"/>
      <c r="D1" s="34"/>
      <c r="E1" s="34"/>
    </row>
    <row r="2" spans="1:5" ht="14.25" customHeight="1" x14ac:dyDescent="0.25">
      <c r="A2" s="34" t="str">
        <f>МР!A2</f>
        <v xml:space="preserve"> на 01.10.2022</v>
      </c>
      <c r="B2" s="34"/>
      <c r="C2" s="34"/>
      <c r="D2" s="34"/>
      <c r="E2" s="34"/>
    </row>
    <row r="3" spans="1:5" x14ac:dyDescent="0.25">
      <c r="E3" s="32" t="str">
        <f>МР!E3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0">
        <f>SUM(B6:B7)</f>
        <v>8862731.9800000004</v>
      </c>
      <c r="C5" s="20">
        <f>SUM(C6:C7)</f>
        <v>4441449.0199999996</v>
      </c>
      <c r="D5" s="20">
        <f t="shared" ref="D5:D14" si="0">C5*100/B5</f>
        <v>50.113768869720452</v>
      </c>
      <c r="E5" s="20">
        <f>SUM(E6:E7)</f>
        <v>100</v>
      </c>
    </row>
    <row r="6" spans="1:5" x14ac:dyDescent="0.25">
      <c r="A6" s="22" t="s">
        <v>0</v>
      </c>
      <c r="B6" s="23">
        <v>26600</v>
      </c>
      <c r="C6" s="23">
        <v>16707.169999999998</v>
      </c>
      <c r="D6" s="24">
        <f t="shared" si="0"/>
        <v>62.808909774436081</v>
      </c>
      <c r="E6" s="24">
        <f>C6*100/C5</f>
        <v>0.37616484901137059</v>
      </c>
    </row>
    <row r="7" spans="1:5" x14ac:dyDescent="0.25">
      <c r="A7" s="22" t="s">
        <v>1</v>
      </c>
      <c r="B7" s="23">
        <v>8836131.9800000004</v>
      </c>
      <c r="C7" s="23">
        <v>4424741.8499999996</v>
      </c>
      <c r="D7" s="24">
        <f t="shared" si="0"/>
        <v>50.075551836653297</v>
      </c>
      <c r="E7" s="24">
        <f>C7*100/C5</f>
        <v>99.623835150988626</v>
      </c>
    </row>
    <row r="8" spans="1:5" x14ac:dyDescent="0.25">
      <c r="A8" s="19" t="s">
        <v>12</v>
      </c>
      <c r="B8" s="20">
        <f>SUM(B9:B14)</f>
        <v>8863139.9800000004</v>
      </c>
      <c r="C8" s="20">
        <f>SUM(C9:C14)</f>
        <v>4260245.92</v>
      </c>
      <c r="D8" s="20">
        <f t="shared" si="0"/>
        <v>48.067004804317662</v>
      </c>
      <c r="E8" s="20">
        <f>SUM(E9:E13)</f>
        <v>84.205137153209222</v>
      </c>
    </row>
    <row r="9" spans="1:5" x14ac:dyDescent="0.25">
      <c r="A9" s="25" t="s">
        <v>5</v>
      </c>
      <c r="B9" s="23">
        <v>1899179</v>
      </c>
      <c r="C9" s="23">
        <v>1285833.4099999999</v>
      </c>
      <c r="D9" s="24">
        <f t="shared" si="0"/>
        <v>67.704698188006489</v>
      </c>
      <c r="E9" s="24">
        <f>C9*100/C8</f>
        <v>30.182140518310735</v>
      </c>
    </row>
    <row r="10" spans="1:5" ht="31.5" customHeight="1" x14ac:dyDescent="0.25">
      <c r="A10" s="25" t="s">
        <v>13</v>
      </c>
      <c r="B10" s="23">
        <v>12000</v>
      </c>
      <c r="C10" s="23">
        <v>8000</v>
      </c>
      <c r="D10" s="24">
        <f t="shared" si="0"/>
        <v>66.666666666666671</v>
      </c>
      <c r="E10" s="24">
        <f>C10*100/C8</f>
        <v>0.18778258697328909</v>
      </c>
    </row>
    <row r="11" spans="1:5" x14ac:dyDescent="0.25">
      <c r="A11" s="25" t="s">
        <v>6</v>
      </c>
      <c r="B11" s="23">
        <v>1417434</v>
      </c>
      <c r="C11" s="23">
        <v>452724.8</v>
      </c>
      <c r="D11" s="24">
        <f t="shared" si="0"/>
        <v>31.93974463714007</v>
      </c>
      <c r="E11" s="24">
        <f>C11*100/C8</f>
        <v>10.626729266370614</v>
      </c>
    </row>
    <row r="12" spans="1:5" x14ac:dyDescent="0.25">
      <c r="A12" s="25" t="s">
        <v>7</v>
      </c>
      <c r="B12" s="23">
        <v>4523695.9800000004</v>
      </c>
      <c r="C12" s="23">
        <v>1615500.75</v>
      </c>
      <c r="D12" s="24">
        <f t="shared" si="0"/>
        <v>35.711965550788406</v>
      </c>
      <c r="E12" s="24">
        <f>C12*100/C8</f>
        <v>37.920363761536095</v>
      </c>
    </row>
    <row r="13" spans="1:5" ht="18" customHeight="1" x14ac:dyDescent="0.25">
      <c r="A13" s="25" t="s">
        <v>10</v>
      </c>
      <c r="B13" s="23">
        <v>337931</v>
      </c>
      <c r="C13" s="23">
        <v>225286.96</v>
      </c>
      <c r="D13" s="24">
        <f t="shared" si="0"/>
        <v>66.666556190464917</v>
      </c>
      <c r="E13" s="24">
        <f>C13*100/C8</f>
        <v>5.2881210200184876</v>
      </c>
    </row>
    <row r="14" spans="1:5" x14ac:dyDescent="0.25">
      <c r="A14" s="25" t="s">
        <v>11</v>
      </c>
      <c r="B14" s="23">
        <v>672900</v>
      </c>
      <c r="C14" s="23">
        <v>672900</v>
      </c>
      <c r="D14" s="24">
        <f t="shared" si="0"/>
        <v>100</v>
      </c>
      <c r="E14" s="24">
        <f>C14*100/C9</f>
        <v>52.331818007435352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3"/>
  <sheetViews>
    <sheetView zoomScaleNormal="100" zoomScaleSheetLayoutView="120" workbookViewId="0">
      <selection sqref="A1:E1"/>
    </sheetView>
  </sheetViews>
  <sheetFormatPr defaultColWidth="9.140625" defaultRowHeight="15.75" x14ac:dyDescent="0.25"/>
  <cols>
    <col min="1" max="1" width="50.140625" style="16" customWidth="1"/>
    <col min="2" max="3" width="21" style="16" bestFit="1" customWidth="1"/>
    <col min="4" max="4" width="17.42578125" style="16" customWidth="1"/>
    <col min="5" max="5" width="17.140625" style="16" customWidth="1"/>
    <col min="6" max="16384" width="9.140625" style="16"/>
  </cols>
  <sheetData>
    <row r="1" spans="1:5" ht="23.25" customHeight="1" x14ac:dyDescent="0.25">
      <c r="A1" s="34" t="s">
        <v>23</v>
      </c>
      <c r="B1" s="34"/>
      <c r="C1" s="34"/>
      <c r="D1" s="34"/>
      <c r="E1" s="34"/>
    </row>
    <row r="2" spans="1:5" x14ac:dyDescent="0.25">
      <c r="A2" s="34" t="str">
        <f>МР!A2</f>
        <v xml:space="preserve"> на 01.10.2022</v>
      </c>
      <c r="B2" s="34"/>
      <c r="C2" s="34"/>
      <c r="D2" s="34"/>
      <c r="E2" s="34"/>
    </row>
    <row r="3" spans="1:5" x14ac:dyDescent="0.25">
      <c r="E3" s="32" t="str">
        <f>Мещура!E3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7">
        <f>SUM(B6:B7)</f>
        <v>8032097.4199999999</v>
      </c>
      <c r="C5" s="27">
        <f>SUM(C6:C7)</f>
        <v>4300348.93</v>
      </c>
      <c r="D5" s="27">
        <f t="shared" ref="D5:D13" si="0">C5*100/B5</f>
        <v>53.539551441346937</v>
      </c>
      <c r="E5" s="27">
        <f>SUM(E6:E7)</f>
        <v>100.00000000000001</v>
      </c>
    </row>
    <row r="6" spans="1:5" x14ac:dyDescent="0.25">
      <c r="A6" s="22" t="s">
        <v>0</v>
      </c>
      <c r="B6" s="23">
        <v>503800</v>
      </c>
      <c r="C6" s="23">
        <v>384975.55</v>
      </c>
      <c r="D6" s="28">
        <f t="shared" si="0"/>
        <v>76.414360857483132</v>
      </c>
      <c r="E6" s="28">
        <f>C6*100/C5</f>
        <v>8.9521933281818598</v>
      </c>
    </row>
    <row r="7" spans="1:5" x14ac:dyDescent="0.25">
      <c r="A7" s="22" t="s">
        <v>1</v>
      </c>
      <c r="B7" s="23">
        <v>7528297.4199999999</v>
      </c>
      <c r="C7" s="23">
        <v>3915373.38</v>
      </c>
      <c r="D7" s="28">
        <f t="shared" si="0"/>
        <v>52.008749941231734</v>
      </c>
      <c r="E7" s="28">
        <f>C7*100/C5</f>
        <v>91.047806671818151</v>
      </c>
    </row>
    <row r="8" spans="1:5" x14ac:dyDescent="0.25">
      <c r="A8" s="19" t="s">
        <v>12</v>
      </c>
      <c r="B8" s="27">
        <f>SUM(B9:B13)</f>
        <v>8047787.4199999999</v>
      </c>
      <c r="C8" s="27">
        <f>SUM(C9:C13)</f>
        <v>4178988.47</v>
      </c>
      <c r="D8" s="27">
        <f t="shared" si="0"/>
        <v>51.927172673753354</v>
      </c>
      <c r="E8" s="27">
        <f>SUM(E9:E13)</f>
        <v>99.999999999999986</v>
      </c>
    </row>
    <row r="9" spans="1:5" x14ac:dyDescent="0.25">
      <c r="A9" s="25" t="s">
        <v>5</v>
      </c>
      <c r="B9" s="23">
        <v>2936321</v>
      </c>
      <c r="C9" s="23">
        <v>1840168.38</v>
      </c>
      <c r="D9" s="28">
        <f t="shared" si="0"/>
        <v>62.669182967393553</v>
      </c>
      <c r="E9" s="28">
        <f>C9*100/C8</f>
        <v>44.033822854744557</v>
      </c>
    </row>
    <row r="10" spans="1:5" ht="32.25" customHeight="1" x14ac:dyDescent="0.25">
      <c r="A10" s="25" t="s">
        <v>13</v>
      </c>
      <c r="B10" s="23">
        <v>12000</v>
      </c>
      <c r="C10" s="23">
        <v>6300</v>
      </c>
      <c r="D10" s="28">
        <f t="shared" si="0"/>
        <v>52.5</v>
      </c>
      <c r="E10" s="28">
        <f>C10*100/C8</f>
        <v>0.15075418478003122</v>
      </c>
    </row>
    <row r="11" spans="1:5" x14ac:dyDescent="0.25">
      <c r="A11" s="25" t="s">
        <v>7</v>
      </c>
      <c r="B11" s="23">
        <v>4663351.42</v>
      </c>
      <c r="C11" s="23">
        <v>1957183.87</v>
      </c>
      <c r="D11" s="28">
        <f t="shared" si="0"/>
        <v>41.969469888246167</v>
      </c>
      <c r="E11" s="28">
        <f>C11*100/C8</f>
        <v>46.833914093091522</v>
      </c>
    </row>
    <row r="12" spans="1:5" x14ac:dyDescent="0.25">
      <c r="A12" s="25" t="s">
        <v>9</v>
      </c>
      <c r="B12" s="23">
        <v>193000</v>
      </c>
      <c r="C12" s="23">
        <v>193000</v>
      </c>
      <c r="D12" s="28">
        <f>C12*100/B12</f>
        <v>100</v>
      </c>
      <c r="E12" s="28">
        <f>C12*100/C8</f>
        <v>4.6183424861184168</v>
      </c>
    </row>
    <row r="13" spans="1:5" ht="17.25" customHeight="1" x14ac:dyDescent="0.25">
      <c r="A13" s="25" t="s">
        <v>10</v>
      </c>
      <c r="B13" s="23">
        <v>243115</v>
      </c>
      <c r="C13" s="23">
        <v>182336.22</v>
      </c>
      <c r="D13" s="28">
        <f t="shared" si="0"/>
        <v>74.999987660160826</v>
      </c>
      <c r="E13" s="28">
        <f>C13*100/C8</f>
        <v>4.3631663812654642</v>
      </c>
    </row>
  </sheetData>
  <mergeCells count="2">
    <mergeCell ref="A1:E1"/>
    <mergeCell ref="A2:E2"/>
  </mergeCells>
  <pageMargins left="0.7" right="0.7" top="0.75" bottom="0.75" header="0.3" footer="0.3"/>
  <pageSetup paperSize="9" scale="6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4"/>
  <sheetViews>
    <sheetView zoomScaleNormal="100" zoomScaleSheetLayoutView="120" workbookViewId="0">
      <selection sqref="A1:E1"/>
    </sheetView>
  </sheetViews>
  <sheetFormatPr defaultColWidth="9.140625" defaultRowHeight="15.75" x14ac:dyDescent="0.25"/>
  <cols>
    <col min="1" max="1" width="50.140625" style="16" customWidth="1"/>
    <col min="2" max="3" width="21" style="16" bestFit="1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4" t="s">
        <v>24</v>
      </c>
      <c r="B1" s="34"/>
      <c r="C1" s="34"/>
      <c r="D1" s="34"/>
      <c r="E1" s="34"/>
    </row>
    <row r="2" spans="1:5" x14ac:dyDescent="0.25">
      <c r="A2" s="34" t="str">
        <f>МР!A2</f>
        <v xml:space="preserve"> на 01.10.2022</v>
      </c>
      <c r="B2" s="34"/>
      <c r="C2" s="34"/>
      <c r="D2" s="34"/>
      <c r="E2" s="34"/>
    </row>
    <row r="3" spans="1:5" x14ac:dyDescent="0.25">
      <c r="E3" s="32" t="str">
        <f>Серёгово!E3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0">
        <f>SUM(B6:B7)</f>
        <v>7479156</v>
      </c>
      <c r="C5" s="20">
        <f>SUM(C6:C7)</f>
        <v>5201633.46</v>
      </c>
      <c r="D5" s="20">
        <f t="shared" ref="D5:D14" si="0">C5*100/B5</f>
        <v>69.548401718054819</v>
      </c>
      <c r="E5" s="20">
        <f>SUM(E6:E7)</f>
        <v>100</v>
      </c>
    </row>
    <row r="6" spans="1:5" x14ac:dyDescent="0.25">
      <c r="A6" s="22" t="s">
        <v>0</v>
      </c>
      <c r="B6" s="23">
        <v>214600</v>
      </c>
      <c r="C6" s="23">
        <v>136825.51999999999</v>
      </c>
      <c r="D6" s="24">
        <f t="shared" si="0"/>
        <v>63.758397017707352</v>
      </c>
      <c r="E6" s="24">
        <f>C6*100/C5</f>
        <v>2.6304337099523347</v>
      </c>
    </row>
    <row r="7" spans="1:5" x14ac:dyDescent="0.25">
      <c r="A7" s="22" t="s">
        <v>1</v>
      </c>
      <c r="B7" s="23">
        <v>7264556</v>
      </c>
      <c r="C7" s="23">
        <v>5064807.9400000004</v>
      </c>
      <c r="D7" s="24">
        <f t="shared" si="0"/>
        <v>69.719442454569844</v>
      </c>
      <c r="E7" s="24">
        <f>C7*100/C5</f>
        <v>97.369566290047672</v>
      </c>
    </row>
    <row r="8" spans="1:5" x14ac:dyDescent="0.25">
      <c r="A8" s="19" t="s">
        <v>12</v>
      </c>
      <c r="B8" s="20">
        <f>SUM(B9:B14)</f>
        <v>7760648</v>
      </c>
      <c r="C8" s="20">
        <f>SUM(C9:C14)</f>
        <v>5193870.0199999996</v>
      </c>
      <c r="D8" s="20">
        <f t="shared" si="0"/>
        <v>66.925726047618696</v>
      </c>
      <c r="E8" s="20">
        <f>SUM(E9:E13)</f>
        <v>87.046268054278343</v>
      </c>
    </row>
    <row r="9" spans="1:5" x14ac:dyDescent="0.25">
      <c r="A9" s="25" t="s">
        <v>5</v>
      </c>
      <c r="B9" s="23">
        <v>4137166</v>
      </c>
      <c r="C9" s="23">
        <v>2549909.4</v>
      </c>
      <c r="D9" s="24">
        <f t="shared" si="0"/>
        <v>61.634205637385591</v>
      </c>
      <c r="E9" s="24">
        <f>C9*100/C8</f>
        <v>49.094594015273415</v>
      </c>
    </row>
    <row r="10" spans="1:5" ht="30.75" customHeight="1" x14ac:dyDescent="0.25">
      <c r="A10" s="25" t="s">
        <v>13</v>
      </c>
      <c r="B10" s="23">
        <v>17800</v>
      </c>
      <c r="C10" s="23">
        <v>11700</v>
      </c>
      <c r="D10" s="24">
        <f t="shared" si="0"/>
        <v>65.730337078651687</v>
      </c>
      <c r="E10" s="24">
        <f>C10*100/C8</f>
        <v>0.22526555256382794</v>
      </c>
    </row>
    <row r="11" spans="1:5" ht="18.75" customHeight="1" x14ac:dyDescent="0.25">
      <c r="A11" s="25" t="s">
        <v>6</v>
      </c>
      <c r="B11" s="23">
        <v>672767</v>
      </c>
      <c r="C11" s="23">
        <v>672767</v>
      </c>
      <c r="D11" s="24">
        <f t="shared" si="0"/>
        <v>100</v>
      </c>
      <c r="E11" s="24">
        <f>C11*100/C8</f>
        <v>12.953096581342635</v>
      </c>
    </row>
    <row r="12" spans="1:5" x14ac:dyDescent="0.25">
      <c r="A12" s="25" t="s">
        <v>7</v>
      </c>
      <c r="B12" s="23">
        <v>1340000</v>
      </c>
      <c r="C12" s="23">
        <v>596608</v>
      </c>
      <c r="D12" s="24">
        <f t="shared" si="0"/>
        <v>44.522985074626867</v>
      </c>
      <c r="E12" s="24">
        <f>C12*100/C8</f>
        <v>11.486771861880364</v>
      </c>
    </row>
    <row r="13" spans="1:5" ht="19.5" customHeight="1" x14ac:dyDescent="0.25">
      <c r="A13" s="25" t="s">
        <v>10</v>
      </c>
      <c r="B13" s="23">
        <v>920115</v>
      </c>
      <c r="C13" s="23">
        <v>690085.62</v>
      </c>
      <c r="D13" s="24">
        <f t="shared" si="0"/>
        <v>74.999931530297843</v>
      </c>
      <c r="E13" s="24">
        <f>C13*100/C8</f>
        <v>13.286540043218102</v>
      </c>
    </row>
    <row r="14" spans="1:5" x14ac:dyDescent="0.25">
      <c r="A14" s="25" t="s">
        <v>11</v>
      </c>
      <c r="B14" s="23">
        <v>672800</v>
      </c>
      <c r="C14" s="23">
        <v>672800</v>
      </c>
      <c r="D14" s="24">
        <f t="shared" si="0"/>
        <v>100</v>
      </c>
      <c r="E14" s="24">
        <f>C14*100/C9</f>
        <v>26.385251177943815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3"/>
  <sheetViews>
    <sheetView zoomScaleNormal="100" zoomScaleSheetLayoutView="120" workbookViewId="0">
      <selection sqref="A1:E1"/>
    </sheetView>
  </sheetViews>
  <sheetFormatPr defaultColWidth="9.140625" defaultRowHeight="15.75" x14ac:dyDescent="0.25"/>
  <cols>
    <col min="1" max="1" width="50.140625" style="16" customWidth="1"/>
    <col min="2" max="2" width="20.85546875" style="16" customWidth="1"/>
    <col min="3" max="3" width="19.42578125" style="16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4" t="s">
        <v>25</v>
      </c>
      <c r="B1" s="34"/>
      <c r="C1" s="34"/>
      <c r="D1" s="34"/>
      <c r="E1" s="34"/>
    </row>
    <row r="2" spans="1:5" x14ac:dyDescent="0.25">
      <c r="A2" s="34" t="str">
        <f>МР!A2</f>
        <v xml:space="preserve"> на 01.10.2022</v>
      </c>
      <c r="B2" s="34"/>
      <c r="C2" s="34"/>
      <c r="D2" s="34"/>
      <c r="E2" s="34"/>
    </row>
    <row r="3" spans="1:5" x14ac:dyDescent="0.25">
      <c r="E3" s="32" t="str">
        <f>Тракт!E3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0">
        <f>SUM(B6:B7)</f>
        <v>4567792</v>
      </c>
      <c r="C5" s="20">
        <f>SUM(C6:C7)</f>
        <v>3299653.6100000003</v>
      </c>
      <c r="D5" s="20">
        <f t="shared" ref="D5:D13" si="0">C5*100/B5</f>
        <v>72.237387560554438</v>
      </c>
      <c r="E5" s="20">
        <f>SUM(E6:E7)</f>
        <v>99.999999999999986</v>
      </c>
    </row>
    <row r="6" spans="1:5" x14ac:dyDescent="0.25">
      <c r="A6" s="22" t="s">
        <v>0</v>
      </c>
      <c r="B6" s="23">
        <v>70000</v>
      </c>
      <c r="C6" s="23">
        <v>41861.43</v>
      </c>
      <c r="D6" s="24">
        <f t="shared" si="0"/>
        <v>59.802042857142858</v>
      </c>
      <c r="E6" s="24">
        <f>C6*100/C5</f>
        <v>1.268661348971112</v>
      </c>
    </row>
    <row r="7" spans="1:5" x14ac:dyDescent="0.25">
      <c r="A7" s="22" t="s">
        <v>1</v>
      </c>
      <c r="B7" s="23">
        <v>4497792</v>
      </c>
      <c r="C7" s="23">
        <v>3257792.18</v>
      </c>
      <c r="D7" s="24">
        <f t="shared" si="0"/>
        <v>72.430921216454649</v>
      </c>
      <c r="E7" s="24">
        <f>C7*100/C5</f>
        <v>98.731338651028878</v>
      </c>
    </row>
    <row r="8" spans="1:5" x14ac:dyDescent="0.25">
      <c r="A8" s="19" t="s">
        <v>12</v>
      </c>
      <c r="B8" s="20">
        <f>SUM(B9:B13)</f>
        <v>4612055.45</v>
      </c>
      <c r="C8" s="20">
        <f>SUM(C9:C13)</f>
        <v>3210819.06</v>
      </c>
      <c r="D8" s="20">
        <f t="shared" si="0"/>
        <v>69.617963071107482</v>
      </c>
      <c r="E8" s="20">
        <f>SUM(E9:E13)</f>
        <v>100</v>
      </c>
    </row>
    <row r="9" spans="1:5" x14ac:dyDescent="0.25">
      <c r="A9" s="25" t="s">
        <v>5</v>
      </c>
      <c r="B9" s="23">
        <v>2793463</v>
      </c>
      <c r="C9" s="23">
        <v>1872457.97</v>
      </c>
      <c r="D9" s="24">
        <f t="shared" si="0"/>
        <v>67.02999001597658</v>
      </c>
      <c r="E9" s="24">
        <f>C9*100/C8</f>
        <v>58.317143850516445</v>
      </c>
    </row>
    <row r="10" spans="1:5" ht="32.25" customHeight="1" x14ac:dyDescent="0.25">
      <c r="A10" s="25" t="s">
        <v>13</v>
      </c>
      <c r="B10" s="23">
        <v>18600</v>
      </c>
      <c r="C10" s="23">
        <v>5400</v>
      </c>
      <c r="D10" s="24">
        <f t="shared" si="0"/>
        <v>29.032258064516128</v>
      </c>
      <c r="E10" s="24">
        <f>C10*100/C8</f>
        <v>0.16818138609156008</v>
      </c>
    </row>
    <row r="11" spans="1:5" x14ac:dyDescent="0.25">
      <c r="A11" s="25" t="s">
        <v>6</v>
      </c>
      <c r="B11" s="23">
        <v>159268</v>
      </c>
      <c r="C11" s="23">
        <v>88632</v>
      </c>
      <c r="D11" s="24">
        <f t="shared" si="0"/>
        <v>55.649596905844234</v>
      </c>
      <c r="E11" s="24">
        <f>C11*100/C8</f>
        <v>2.7604171503828061</v>
      </c>
    </row>
    <row r="12" spans="1:5" ht="21" customHeight="1" x14ac:dyDescent="0.25">
      <c r="A12" s="25" t="s">
        <v>7</v>
      </c>
      <c r="B12" s="23">
        <v>1139703.45</v>
      </c>
      <c r="C12" s="23">
        <v>868563.88</v>
      </c>
      <c r="D12" s="24">
        <f t="shared" si="0"/>
        <v>76.209638568699603</v>
      </c>
      <c r="E12" s="24">
        <f>C12*100/C8</f>
        <v>27.051162453233975</v>
      </c>
    </row>
    <row r="13" spans="1:5" ht="19.5" customHeight="1" x14ac:dyDescent="0.25">
      <c r="A13" s="25" t="s">
        <v>10</v>
      </c>
      <c r="B13" s="23">
        <v>501021</v>
      </c>
      <c r="C13" s="23">
        <v>375765.21</v>
      </c>
      <c r="D13" s="24">
        <f t="shared" si="0"/>
        <v>74.999892220086579</v>
      </c>
      <c r="E13" s="24">
        <f>C13*100/C8</f>
        <v>11.703095159775213</v>
      </c>
    </row>
  </sheetData>
  <mergeCells count="2">
    <mergeCell ref="A1:E1"/>
    <mergeCell ref="A2:E2"/>
  </mergeCells>
  <pageMargins left="0.7" right="0.7" top="0.75" bottom="0.75" header="0.3" footer="0.3"/>
  <pageSetup paperSize="9" scale="7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2"/>
  <sheetViews>
    <sheetView zoomScaleNormal="100" zoomScaleSheetLayoutView="120" workbookViewId="0">
      <selection sqref="A1:E1"/>
    </sheetView>
  </sheetViews>
  <sheetFormatPr defaultColWidth="9.140625" defaultRowHeight="15.75" x14ac:dyDescent="0.25"/>
  <cols>
    <col min="1" max="1" width="50.140625" style="16" customWidth="1"/>
    <col min="2" max="3" width="21" style="16" bestFit="1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4" t="s">
        <v>27</v>
      </c>
      <c r="B1" s="34"/>
      <c r="C1" s="34"/>
      <c r="D1" s="34"/>
      <c r="E1" s="34"/>
    </row>
    <row r="2" spans="1:5" x14ac:dyDescent="0.25">
      <c r="A2" s="34" t="str">
        <f>МР!A2</f>
        <v xml:space="preserve"> на 01.10.2022</v>
      </c>
      <c r="B2" s="34"/>
      <c r="C2" s="34"/>
      <c r="D2" s="34"/>
      <c r="E2" s="34"/>
    </row>
    <row r="3" spans="1:5" x14ac:dyDescent="0.25">
      <c r="E3" s="32" t="str">
        <f>Туръя!E3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0">
        <f>SUM(B6:B7)</f>
        <v>11406812</v>
      </c>
      <c r="C5" s="20">
        <f>SUM(C6:C7)</f>
        <v>9136466.6400000006</v>
      </c>
      <c r="D5" s="20">
        <f t="shared" ref="D5:D12" si="0">C5*100/B5</f>
        <v>80.096582989182252</v>
      </c>
      <c r="E5" s="20">
        <f>SUM(E6:E7)</f>
        <v>100</v>
      </c>
    </row>
    <row r="6" spans="1:5" x14ac:dyDescent="0.25">
      <c r="A6" s="22" t="s">
        <v>0</v>
      </c>
      <c r="B6" s="23">
        <v>3014200</v>
      </c>
      <c r="C6" s="23">
        <v>2588214.79</v>
      </c>
      <c r="D6" s="24">
        <f t="shared" si="0"/>
        <v>85.867387366465394</v>
      </c>
      <c r="E6" s="24">
        <f>C6*100/C5</f>
        <v>28.328399719303302</v>
      </c>
    </row>
    <row r="7" spans="1:5" x14ac:dyDescent="0.25">
      <c r="A7" s="22" t="s">
        <v>1</v>
      </c>
      <c r="B7" s="23">
        <v>8392612</v>
      </c>
      <c r="C7" s="23">
        <v>6548251.8499999996</v>
      </c>
      <c r="D7" s="24">
        <f t="shared" si="0"/>
        <v>78.024003135138386</v>
      </c>
      <c r="E7" s="24">
        <f>C7*100/C5</f>
        <v>71.671600280696694</v>
      </c>
    </row>
    <row r="8" spans="1:5" x14ac:dyDescent="0.25">
      <c r="A8" s="19" t="s">
        <v>12</v>
      </c>
      <c r="B8" s="20">
        <f>SUM(B9:B12)</f>
        <v>11746691</v>
      </c>
      <c r="C8" s="20">
        <f>SUM(C9:C12)</f>
        <v>8472433.0899999999</v>
      </c>
      <c r="D8" s="20">
        <f t="shared" si="0"/>
        <v>72.126125476527818</v>
      </c>
      <c r="E8" s="20">
        <f>SUM(E9:E12)</f>
        <v>100.00000000000001</v>
      </c>
    </row>
    <row r="9" spans="1:5" x14ac:dyDescent="0.25">
      <c r="A9" s="25" t="s">
        <v>5</v>
      </c>
      <c r="B9" s="23">
        <v>4193797.89</v>
      </c>
      <c r="C9" s="23">
        <v>2698270.4</v>
      </c>
      <c r="D9" s="24">
        <f t="shared" si="0"/>
        <v>64.339543077027017</v>
      </c>
      <c r="E9" s="24">
        <f>C9*100/C8</f>
        <v>31.847644842244485</v>
      </c>
    </row>
    <row r="10" spans="1:5" ht="32.25" customHeight="1" x14ac:dyDescent="0.25">
      <c r="A10" s="25" t="s">
        <v>13</v>
      </c>
      <c r="B10" s="23">
        <v>112000</v>
      </c>
      <c r="C10" s="23">
        <v>69000</v>
      </c>
      <c r="D10" s="24">
        <f t="shared" si="0"/>
        <v>61.607142857142854</v>
      </c>
      <c r="E10" s="24">
        <f>C10*100/C8</f>
        <v>0.81440595950460315</v>
      </c>
    </row>
    <row r="11" spans="1:5" x14ac:dyDescent="0.25">
      <c r="A11" s="25" t="s">
        <v>6</v>
      </c>
      <c r="B11" s="23">
        <v>676667</v>
      </c>
      <c r="C11" s="23">
        <v>676667</v>
      </c>
      <c r="D11" s="24">
        <f t="shared" si="0"/>
        <v>100</v>
      </c>
      <c r="E11" s="24">
        <f>C11*100/C8</f>
        <v>7.9866903971029179</v>
      </c>
    </row>
    <row r="12" spans="1:5" x14ac:dyDescent="0.25">
      <c r="A12" s="25" t="s">
        <v>7</v>
      </c>
      <c r="B12" s="23">
        <v>6764226.1100000003</v>
      </c>
      <c r="C12" s="23">
        <v>5028495.6900000004</v>
      </c>
      <c r="D12" s="24">
        <f t="shared" si="0"/>
        <v>74.339556487711803</v>
      </c>
      <c r="E12" s="24">
        <f>C12*100/C8</f>
        <v>59.351258801148006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МР</vt:lpstr>
      <vt:lpstr>Емва</vt:lpstr>
      <vt:lpstr>Синдор</vt:lpstr>
      <vt:lpstr>Иоссер</vt:lpstr>
      <vt:lpstr>Мещура</vt:lpstr>
      <vt:lpstr>Серёгово</vt:lpstr>
      <vt:lpstr>Тракт</vt:lpstr>
      <vt:lpstr>Туръя</vt:lpstr>
      <vt:lpstr>Чиньяворык</vt:lpstr>
      <vt:lpstr>Шошка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Sazonenko</cp:lastModifiedBy>
  <cp:lastPrinted>2020-07-10T06:38:52Z</cp:lastPrinted>
  <dcterms:created xsi:type="dcterms:W3CDTF">2017-08-31T10:49:57Z</dcterms:created>
  <dcterms:modified xsi:type="dcterms:W3CDTF">2022-10-07T08:07:40Z</dcterms:modified>
</cp:coreProperties>
</file>