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60" windowWidth="23250" windowHeight="11565" activeTab="9"/>
  </bookViews>
  <sheets>
    <sheet name="МР 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definedNames>
    <definedName name="APPT" localSheetId="0">'МР '!#REF!</definedName>
    <definedName name="FIO" localSheetId="0">'МР '!#REF!</definedName>
    <definedName name="LAST_CELL" localSheetId="0">'МР '!$I$40</definedName>
    <definedName name="SIGN" localSheetId="0">'МР '!$A$15:$G$15</definedName>
  </definedNames>
  <calcPr calcId="145621"/>
</workbook>
</file>

<file path=xl/calcChain.xml><?xml version="1.0" encoding="utf-8"?>
<calcChain xmlns="http://schemas.openxmlformats.org/spreadsheetml/2006/main">
  <c r="G15" i="10" l="1"/>
  <c r="G14" i="10"/>
  <c r="G13" i="10"/>
  <c r="G12" i="10"/>
  <c r="G7" i="10"/>
  <c r="G8" i="10"/>
  <c r="G9" i="10"/>
  <c r="G10" i="10"/>
  <c r="G11" i="10"/>
  <c r="G6" i="10"/>
  <c r="G14" i="8"/>
  <c r="G6" i="8"/>
  <c r="G7" i="8"/>
  <c r="G8" i="8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7" i="1"/>
  <c r="G8" i="1"/>
  <c r="G9" i="1"/>
  <c r="G4" i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5" i="3"/>
  <c r="G9" i="5"/>
  <c r="G7" i="5"/>
  <c r="G6" i="5"/>
  <c r="G17" i="6"/>
  <c r="G16" i="6"/>
  <c r="G15" i="6"/>
  <c r="G14" i="6"/>
  <c r="G13" i="6"/>
  <c r="G12" i="6"/>
  <c r="G11" i="6"/>
  <c r="G10" i="6"/>
  <c r="G9" i="6"/>
  <c r="G8" i="6"/>
  <c r="G7" i="6"/>
  <c r="G17" i="7"/>
  <c r="G16" i="7"/>
  <c r="G15" i="7"/>
  <c r="G14" i="7"/>
  <c r="G13" i="7"/>
  <c r="G12" i="7"/>
  <c r="G11" i="7"/>
  <c r="G10" i="7"/>
  <c r="G9" i="7"/>
  <c r="G8" i="7"/>
  <c r="G7" i="7"/>
  <c r="G6" i="7"/>
  <c r="E17" i="7"/>
  <c r="F38" i="1"/>
  <c r="C24" i="2"/>
  <c r="E13" i="9" l="1"/>
  <c r="E15" i="7"/>
  <c r="E15" i="3"/>
  <c r="E33" i="1" l="1"/>
  <c r="F17" i="6" l="1"/>
  <c r="D17" i="6"/>
  <c r="E16" i="6"/>
  <c r="E9" i="5"/>
  <c r="E11" i="3"/>
  <c r="E18" i="2" l="1"/>
  <c r="E19" i="2"/>
  <c r="F24" i="2"/>
  <c r="C17" i="6" l="1"/>
  <c r="G4" i="2" l="1"/>
  <c r="D38" i="1" l="1"/>
  <c r="C38" i="1"/>
  <c r="E4" i="1"/>
  <c r="G13" i="5" l="1"/>
  <c r="E14" i="1" l="1"/>
  <c r="E13" i="5"/>
  <c r="E16" i="7"/>
  <c r="E12" i="11"/>
  <c r="E7" i="1" l="1"/>
  <c r="E15" i="10" l="1"/>
  <c r="G13" i="8"/>
  <c r="G12" i="8"/>
  <c r="G11" i="8"/>
  <c r="G10" i="8"/>
  <c r="G9" i="8"/>
  <c r="G5" i="8"/>
  <c r="E14" i="8"/>
  <c r="E13" i="8"/>
  <c r="E12" i="8"/>
  <c r="E11" i="8"/>
  <c r="E10" i="8"/>
  <c r="E9" i="8"/>
  <c r="E8" i="8"/>
  <c r="E7" i="8"/>
  <c r="E6" i="8"/>
  <c r="E5" i="8"/>
  <c r="G6" i="6"/>
  <c r="G5" i="6"/>
  <c r="G4" i="6"/>
  <c r="E15" i="6"/>
  <c r="E13" i="6"/>
  <c r="E12" i="6"/>
  <c r="E10" i="6"/>
  <c r="E9" i="6"/>
  <c r="E8" i="6"/>
  <c r="E7" i="6"/>
  <c r="E6" i="6"/>
  <c r="E5" i="6"/>
  <c r="E5" i="5"/>
  <c r="E6" i="5"/>
  <c r="E7" i="5"/>
  <c r="E8" i="5"/>
  <c r="E10" i="5"/>
  <c r="E11" i="5"/>
  <c r="E12" i="5"/>
  <c r="E14" i="5"/>
  <c r="G5" i="5"/>
  <c r="G8" i="5"/>
  <c r="G10" i="5"/>
  <c r="G11" i="5"/>
  <c r="G12" i="5"/>
  <c r="G14" i="5"/>
  <c r="E18" i="3"/>
  <c r="E17" i="3"/>
  <c r="E16" i="3"/>
  <c r="E14" i="3"/>
  <c r="E13" i="3"/>
  <c r="E12" i="3"/>
  <c r="E10" i="3"/>
  <c r="E9" i="3"/>
  <c r="E8" i="3"/>
  <c r="E7" i="3"/>
  <c r="E6" i="3"/>
  <c r="E5" i="3"/>
  <c r="G6" i="1" l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6" i="1"/>
  <c r="E23" i="2"/>
  <c r="E22" i="2"/>
  <c r="E20" i="2"/>
  <c r="E17" i="2"/>
  <c r="E16" i="2"/>
  <c r="E15" i="2"/>
  <c r="E14" i="2"/>
  <c r="E13" i="2"/>
  <c r="E12" i="2"/>
  <c r="E8" i="2"/>
  <c r="E7" i="2"/>
  <c r="E6" i="2"/>
  <c r="E5" i="2"/>
  <c r="D24" i="2"/>
  <c r="G4" i="11" l="1"/>
  <c r="E5" i="1" l="1"/>
  <c r="E13" i="7"/>
  <c r="C15" i="9"/>
  <c r="E11" i="9"/>
  <c r="E9" i="9"/>
  <c r="G9" i="9"/>
  <c r="E38" i="1" l="1"/>
  <c r="E11" i="10" l="1"/>
  <c r="D15" i="5"/>
  <c r="C15" i="5"/>
  <c r="G5" i="11" l="1"/>
  <c r="G8" i="11"/>
  <c r="G9" i="11"/>
  <c r="G12" i="11"/>
  <c r="G14" i="11"/>
  <c r="G16" i="11"/>
  <c r="G8" i="9"/>
  <c r="G6" i="9"/>
  <c r="F15" i="5"/>
  <c r="G15" i="5" s="1"/>
  <c r="F19" i="3"/>
  <c r="D17" i="11"/>
  <c r="C17" i="11"/>
  <c r="D16" i="10"/>
  <c r="C16" i="10"/>
  <c r="D15" i="9"/>
  <c r="D15" i="8"/>
  <c r="C15" i="8"/>
  <c r="D18" i="7"/>
  <c r="C18" i="7"/>
  <c r="D19" i="3"/>
  <c r="C19" i="3"/>
  <c r="G5" i="1"/>
  <c r="F17" i="11" l="1"/>
  <c r="G17" i="11" s="1"/>
  <c r="G5" i="10"/>
  <c r="F16" i="10"/>
  <c r="G16" i="10" s="1"/>
  <c r="G4" i="10"/>
  <c r="G14" i="9"/>
  <c r="G12" i="9"/>
  <c r="G5" i="9"/>
  <c r="F15" i="9"/>
  <c r="G15" i="9" s="1"/>
  <c r="G4" i="9"/>
  <c r="F15" i="8"/>
  <c r="G15" i="8" s="1"/>
  <c r="G4" i="8"/>
  <c r="G5" i="7"/>
  <c r="F18" i="7"/>
  <c r="G18" i="7" s="1"/>
  <c r="G4" i="7"/>
  <c r="G4" i="5"/>
  <c r="G4" i="3"/>
  <c r="E17" i="11" l="1"/>
  <c r="E16" i="11"/>
  <c r="E14" i="11"/>
  <c r="E9" i="11"/>
  <c r="E8" i="11"/>
  <c r="E7" i="11"/>
  <c r="E6" i="11"/>
  <c r="E5" i="11"/>
  <c r="E4" i="11"/>
  <c r="E16" i="10"/>
  <c r="E14" i="10"/>
  <c r="E12" i="10"/>
  <c r="E10" i="10"/>
  <c r="E9" i="10"/>
  <c r="E8" i="10"/>
  <c r="E6" i="10"/>
  <c r="E5" i="10"/>
  <c r="E4" i="10"/>
  <c r="E15" i="9"/>
  <c r="E14" i="9"/>
  <c r="E12" i="9"/>
  <c r="E10" i="9"/>
  <c r="E8" i="9"/>
  <c r="E7" i="9"/>
  <c r="E6" i="9"/>
  <c r="E5" i="9"/>
  <c r="E4" i="9"/>
  <c r="E15" i="8"/>
  <c r="E4" i="8"/>
  <c r="E18" i="7"/>
  <c r="E14" i="7"/>
  <c r="E12" i="7"/>
  <c r="E10" i="7"/>
  <c r="E9" i="7"/>
  <c r="E8" i="7"/>
  <c r="E7" i="7"/>
  <c r="E6" i="7"/>
  <c r="E5" i="7"/>
  <c r="E4" i="7"/>
  <c r="E17" i="6"/>
  <c r="E4" i="6"/>
  <c r="E15" i="5"/>
  <c r="E4" i="5"/>
  <c r="E19" i="3"/>
  <c r="E4" i="3"/>
  <c r="E24" i="2"/>
  <c r="E4" i="2"/>
</calcChain>
</file>

<file path=xl/sharedStrings.xml><?xml version="1.0" encoding="utf-8"?>
<sst xmlns="http://schemas.openxmlformats.org/spreadsheetml/2006/main" count="408" uniqueCount="105">
  <si>
    <t>руб.</t>
  </si>
  <si>
    <t>КФСР</t>
  </si>
  <si>
    <t>Наименование КФСР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</si>
  <si>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</si>
  <si>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</si>
  <si>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</si>
  <si>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</si>
  <si>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01 11</t>
  </si>
  <si>
    <t>Резервные фонды</t>
  </si>
  <si>
    <t>01 13</t>
  </si>
  <si>
    <t>Другие общегосударственные вопросы</t>
  </si>
  <si>
    <t>02 03</t>
  </si>
  <si>
    <t>Мобилизационная и вневойсковая подготовка</t>
  </si>
  <si>
    <t>04 01</t>
  </si>
  <si>
    <t>Общеэкономические вопросы</t>
  </si>
  <si>
    <t>04 05</t>
  </si>
  <si>
    <t>Сельское хозяйство и рыболовство</t>
  </si>
  <si>
    <t>04 07</t>
  </si>
  <si>
    <t>Лесное хозяйство</t>
  </si>
  <si>
    <t>04 08</t>
  </si>
  <si>
    <t>Транспорт</t>
  </si>
  <si>
    <t>04 09</t>
  </si>
  <si>
    <t>Дорожное хозяйство (дорожные фонды)</t>
  </si>
  <si>
    <t>04 12</t>
  </si>
  <si>
    <t>Другие вопросы в области национальной экономики</t>
  </si>
  <si>
    <t>05 01</t>
  </si>
  <si>
    <t>Жилищное хозяйство</t>
  </si>
  <si>
    <t>05 03</t>
  </si>
  <si>
    <t>Благоустройство</t>
  </si>
  <si>
    <t>07 01</t>
  </si>
  <si>
    <t>Дошкольное образование</t>
  </si>
  <si>
    <t>07 02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</si>
  <si>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</si>
  <si>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</si>
  <si>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</si>
  <si>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</si>
  <si>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</si>
  <si>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</si>
  <si>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</si>
  <si>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08 01</t>
  </si>
  <si>
    <t>Культура</t>
  </si>
  <si>
    <t>08 04</t>
  </si>
  <si>
    <t>Другие вопросы в области культуры, кинематографии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</si>
  <si>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</si>
  <si>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</si>
  <si>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</si>
  <si>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</si>
  <si>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</si>
  <si>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</si>
  <si>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10 06</t>
  </si>
  <si>
    <t>Другие вопросы в области социальной политики</t>
  </si>
  <si>
    <t>11 01</t>
  </si>
  <si>
    <t>Физическая культура</t>
  </si>
  <si>
    <t>11 02</t>
  </si>
  <si>
    <t>Массовый спорт</t>
  </si>
  <si>
    <t>11 03</t>
  </si>
  <si>
    <t>Спорт высших достижений</t>
  </si>
  <si>
    <t>14 01</t>
  </si>
  <si>
    <t>Дотации на выравнивание бюджетной обеспеченности субъектов Российской Федерации и муниципальных образований</t>
  </si>
  <si>
    <t>14 02</t>
  </si>
  <si>
    <t>Иные дотации</t>
  </si>
  <si>
    <t>Итого</t>
  </si>
  <si>
    <t>% исполнения</t>
  </si>
  <si>
    <t>05 02</t>
  </si>
  <si>
    <t>Коммунальное хозяйство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</si>
  <si>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</si>
  <si>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</si>
  <si>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</si>
  <si>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</si>
  <si>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0502</t>
  </si>
  <si>
    <t>01 07</t>
  </si>
  <si>
    <t>Обеспечение проведения выборов и референдумов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</si>
  <si>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</si>
  <si>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</si>
  <si>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05 02 </t>
  </si>
  <si>
    <t xml:space="preserve">Коммунальное хозяйство </t>
  </si>
  <si>
    <t>06 02</t>
  </si>
  <si>
    <t>Сбор, удаление отходов и очистка сточных вод</t>
  </si>
  <si>
    <t>0401</t>
  </si>
  <si>
    <t>01 05</t>
  </si>
  <si>
    <t>Судебная система</t>
  </si>
  <si>
    <t xml:space="preserve">Сбор, удаление отходов и очистка сточных вод </t>
  </si>
  <si>
    <t>Ассигнования 2020 год</t>
  </si>
  <si>
    <t>0801</t>
  </si>
  <si>
    <t>0309</t>
  </si>
  <si>
    <t>1101</t>
  </si>
  <si>
    <t>Защита населения и территории от черезвычайных ситуаций природного и техногенного характера, гражданская оборона</t>
  </si>
  <si>
    <t>Сбор, удление отходов и очистка сточных</t>
  </si>
  <si>
    <t>Сведения в разрезе разделов, подразделов по исполнению бюджета  муниципального района "Княжпогостский" на 01.01.2021 г и в сравнении с соответствующим периодом прошлого года</t>
  </si>
  <si>
    <t>Расход по состоянию на 01.01.2020 г</t>
  </si>
  <si>
    <t>Расход по состоянию на 01.01.2021</t>
  </si>
  <si>
    <t>Сведения в разрезе разделов, подразделов по исполнению бюджета  городского поселения "Емва" на 01.01.2021 г и в сравнении с соответствующим периодом прошлого года</t>
  </si>
  <si>
    <t>Сведения в разрезе разделов, подразделов по исполнению бюджета городского поселения "Синдор" на 01.01.2021 г и в сравнении с соответствующим периодом прошлого года</t>
  </si>
  <si>
    <t>Сведения в разрезе разделов, подразделов по исполнению бюджета сельского поселения "Иоссер" на 01.01.2021 г и в сравнении с соответствующим периодом прошлого года</t>
  </si>
  <si>
    <t>% исполнения 01.01.2021г к 01.10.2020 г</t>
  </si>
  <si>
    <t>% исполнения 01.01.2021 г  01.01.2020 г</t>
  </si>
  <si>
    <t>% исполнения 01.01.2021 г к 01.01.2020 г</t>
  </si>
  <si>
    <t>% исполнения 01.01.2021г к  01.01.2020 г</t>
  </si>
  <si>
    <t>Сведения в разрезе разделов, подразделов по исполнению бюджета  сельского поселения "Мещура" на 01.01.2021 г и в сравнении с соответствующим периодом прошлого года</t>
  </si>
  <si>
    <t>% исполнения 01.01.2021г к 01.01.2020 г</t>
  </si>
  <si>
    <t>Сведения в разрезе разделов, подразделов по исполнению бюджета  сельского поселения "Серёгово" на 01.01.2021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</si>
  <si>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"Тракт" на 01.01.2021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</si>
  <si>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"Туръя" на 01.01.2021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</si>
  <si>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"Чиньяворык" на 01.01.2021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</si>
  <si>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"Шошка" на 01.01.2021 г и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</si>
</sst>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1" x14ac:knownFonts="1">
    <font>
      <sz val="10"/>
      <name val="Arial"/>
    </font>
    <font>
      <sz val="14"/>
      <name val="Arial"/>
      <family val="2"/>
      <charset val="204"/>
    </font>
    <font>
      <b/>
      <sz val="14"/>
      <name val="Arial Cyr"/>
    </font>
    <font>
      <b/>
      <u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</font>
    <font>
      <sz val="10"/>
      <color rgb="FF000000"/>
      <name val="Arial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" fontId="9" fillId="0" borderId="3">
      <alignment horizontal="right" vertical="top" shrinkToFit="1"/>
    </xf>
    <xf numFmtId="4" fontId="9" fillId="0" borderId="4">
      <alignment horizontal="right" vertical="top" shrinkToFit="1"/>
    </xf>
  </cellStyleXfs>
  <cellXfs count="42">
    <xf numFmtId="0" fontId="0" fillId="0" borderId="0" xfId="0"/>
    <xf numFmtId="0" fontId="1" fillId="0" borderId="0" xfId="0" applyFont="1"/>
    <xf numFmtId="0" fontId="4" fillId="0" borderId="0" xfId="0" applyFont="1"/>
    <xf numFmtId="4" fontId="4" fillId="0" borderId="1" xfId="0" applyNumberFormat="1" applyFont="1" applyBorder="1" applyAlignment="1" applyProtection="1">
      <alignment horizontal="right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3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5" fillId="0" borderId="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 applyProtection="1">
      <alignment horizontal="left" vertical="top" wrapText="1"/>
    </xf>
    <xf numFmtId="3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/>
    <xf numFmtId="0" fontId="7" fillId="0" borderId="0" xfId="0" applyFont="1" applyFill="1"/>
    <xf numFmtId="0" fontId="4" fillId="0" borderId="0" xfId="0" applyFont="1" applyFill="1" applyBorder="1" applyAlignment="1" applyProtection="1"/>
    <xf numFmtId="4" fontId="6" fillId="0" borderId="1" xfId="0" applyNumberFormat="1" applyFont="1" applyFill="1" applyBorder="1"/>
    <xf numFmtId="0" fontId="6" fillId="0" borderId="0" xfId="0" applyFont="1" applyFill="1"/>
    <xf numFmtId="0" fontId="4" fillId="0" borderId="0" xfId="0" applyFont="1" applyFill="1" applyBorder="1" applyAlignment="1" applyProtection="1">
      <alignment horizontal="right" wrapText="1"/>
    </xf>
    <xf numFmtId="0" fontId="0" fillId="0" borderId="0" xfId="0" applyFill="1"/>
    <xf numFmtId="0" fontId="1" fillId="0" borderId="0" xfId="0" applyFont="1" applyFill="1"/>
    <xf numFmtId="49" fontId="2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left"/>
    </xf>
    <xf numFmtId="4" fontId="4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0" fontId="4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center" vertical="top" wrapText="1"/>
    </xf>
    <xf numFmtId="4" fontId="10" fillId="0" borderId="1" xfId="2" applyNumberFormat="1" applyFont="1" applyBorder="1" applyProtection="1">
      <alignment horizontal="right" vertical="top" shrinkToFit="1"/>
    </xf>
    <xf numFmtId="4" fontId="10" fillId="0" borderId="1" xfId="3" applyNumberFormat="1" applyFont="1" applyBorder="1" applyProtection="1">
      <alignment horizontal="right" vertical="top" shrinkToFit="1"/>
    </xf>
    <xf numFmtId="0" fontId="4" fillId="0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164" fontId="4" fillId="0" borderId="1" xfId="0" applyNumberFormat="1" applyFont="1" applyFill="1" applyBorder="1" applyAlignment="1">
      <alignment horizontal="right" vertical="center" wrapText="1"/>
    </xf>
  </cellXfs>
  <cellStyles count="4">
    <cellStyle name="ex62" xfId="2"/>
    <cellStyle name="ex63" xfId="3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/>
    <pageSetUpPr fitToPage="1"/>
  </sheetPr>
  <dimension ref="A1:K41"/>
  <sheetViews>
    <sheetView showGridLines="0" topLeftCell="A10" zoomScaleNormal="100" workbookViewId="0">
      <selection activeCell="G33" sqref="G33"/>
    </sheetView>
  </sheetViews>
  <sheetFormatPr defaultColWidth="9.140625" defaultRowHeight="18.75" x14ac:dyDescent="0.3"/>
  <cols>
    <col min="1" max="1" width="9.5703125" style="7" bestFit="1" customWidth="1"/>
    <col min="2" max="2" width="70.7109375" style="7" customWidth="1"/>
    <col min="3" max="4" width="21" style="7" bestFit="1" customWidth="1"/>
    <col min="5" max="5" width="16" style="7" customWidth="1"/>
    <col min="6" max="6" width="21" style="22" customWidth="1"/>
    <col min="7" max="7" width="19.140625" style="22" customWidth="1"/>
    <col min="8" max="9" width="9.140625" style="7" customWidth="1"/>
    <col min="10" max="16384" width="9.140625" style="7"/>
  </cols>
  <sheetData>
    <row r="1" spans="1:11" ht="54.75" customHeight="1" x14ac:dyDescent="0.3">
      <c r="A1" s="35" t="s">
        <v>88</v>
      </c>
      <c r="B1" s="35"/>
      <c r="C1" s="35"/>
      <c r="D1" s="35"/>
      <c r="E1" s="35"/>
      <c r="F1" s="35"/>
      <c r="G1" s="35"/>
    </row>
    <row r="2" spans="1:11" x14ac:dyDescent="0.3">
      <c r="A2" s="34"/>
      <c r="B2" s="34"/>
      <c r="C2" s="34"/>
      <c r="D2" s="34"/>
      <c r="E2" s="34"/>
      <c r="F2" s="8"/>
      <c r="G2" s="9" t="s">
        <v>0</v>
      </c>
      <c r="H2" s="9"/>
      <c r="I2" s="9"/>
      <c r="J2" s="9"/>
      <c r="K2" s="9"/>
    </row>
    <row r="3" spans="1:11" ht="56.25" x14ac:dyDescent="0.3">
      <c r="A3" s="10" t="s">
        <v>1</v>
      </c>
      <c r="B3" s="10" t="s">
        <v>2</v>
      </c>
      <c r="C3" s="10" t="s">
        <v>82</v>
      </c>
      <c r="D3" s="10" t="s">
        <v>90</v>
      </c>
      <c r="E3" s="10" t="s">
        <v>62</v>
      </c>
      <c r="F3" s="10" t="s">
        <v>89</v>
      </c>
      <c r="G3" s="11" t="s">
        <v>97</v>
      </c>
    </row>
    <row r="4" spans="1:11" s="30" customFormat="1" ht="37.5" x14ac:dyDescent="0.3">
      <c r="A4" s="14" t="s">
        <v>67</v>
      </c>
      <c r="B4" s="15" t="s">
        <v>68</v>
      </c>
      <c r="C4" s="36">
        <v>4684454.6500000004</v>
      </c>
      <c r="D4" s="37">
        <v>4329088.68</v>
      </c>
      <c r="E4" s="5">
        <f>D4*100/C4</f>
        <v>92.413930829707141</v>
      </c>
      <c r="F4" s="3">
        <v>695064.42</v>
      </c>
      <c r="G4" s="41">
        <f>D4/F4*100</f>
        <v>622.83272678523804</v>
      </c>
    </row>
    <row r="5" spans="1:11" ht="57" customHeight="1" x14ac:dyDescent="0.3">
      <c r="A5" s="6" t="s">
        <v>72</v>
      </c>
      <c r="B5" s="12" t="s">
        <v>73</v>
      </c>
      <c r="C5" s="36">
        <v>150000</v>
      </c>
      <c r="D5" s="37">
        <v>150000</v>
      </c>
      <c r="E5" s="5">
        <f>D5*100/C5</f>
        <v>100</v>
      </c>
      <c r="F5" s="3">
        <v>430000</v>
      </c>
      <c r="G5" s="13">
        <f>D5/F5*100</f>
        <v>34.883720930232556</v>
      </c>
    </row>
    <row r="6" spans="1:11" ht="75" x14ac:dyDescent="0.3">
      <c r="A6" s="14" t="s">
        <v>3</v>
      </c>
      <c r="B6" s="15" t="s">
        <v>4</v>
      </c>
      <c r="C6" s="36">
        <v>50850403.270000003</v>
      </c>
      <c r="D6" s="37">
        <v>49652210.149999999</v>
      </c>
      <c r="E6" s="5">
        <f t="shared" ref="E6:E37" si="0">D6*100/C6</f>
        <v>97.643690034004322</v>
      </c>
      <c r="F6" s="3">
        <v>39380171.18</v>
      </c>
      <c r="G6" s="13">
        <f t="shared" ref="G6:G38" si="1">D6/F6*100</f>
        <v>126.08429232836056</v>
      </c>
    </row>
    <row r="7" spans="1:11" x14ac:dyDescent="0.3">
      <c r="A7" s="14" t="s">
        <v>79</v>
      </c>
      <c r="B7" s="15" t="s">
        <v>80</v>
      </c>
      <c r="C7" s="36">
        <v>51000</v>
      </c>
      <c r="D7" s="37">
        <v>34700</v>
      </c>
      <c r="E7" s="5">
        <f t="shared" si="0"/>
        <v>68.039215686274517</v>
      </c>
      <c r="F7" s="3">
        <v>12300</v>
      </c>
      <c r="G7" s="13">
        <f t="shared" si="1"/>
        <v>282.11382113821139</v>
      </c>
    </row>
    <row r="8" spans="1:11" ht="56.25" x14ac:dyDescent="0.3">
      <c r="A8" s="14" t="s">
        <v>5</v>
      </c>
      <c r="B8" s="15" t="s">
        <v>6</v>
      </c>
      <c r="C8" s="36">
        <v>20540740.170000002</v>
      </c>
      <c r="D8" s="37">
        <v>18211807.539999999</v>
      </c>
      <c r="E8" s="5">
        <f t="shared" si="0"/>
        <v>88.661885546843948</v>
      </c>
      <c r="F8" s="3">
        <v>14700670.890000001</v>
      </c>
      <c r="G8" s="13">
        <f t="shared" si="1"/>
        <v>123.8841932879976</v>
      </c>
    </row>
    <row r="9" spans="1:11" x14ac:dyDescent="0.3">
      <c r="A9" s="14" t="s">
        <v>70</v>
      </c>
      <c r="B9" s="15" t="s">
        <v>71</v>
      </c>
      <c r="C9" s="36">
        <v>1299487.33</v>
      </c>
      <c r="D9" s="37">
        <v>1299487.33</v>
      </c>
      <c r="E9" s="5">
        <f t="shared" si="0"/>
        <v>100</v>
      </c>
      <c r="F9" s="3">
        <v>1578131.85</v>
      </c>
      <c r="G9" s="13">
        <f t="shared" si="1"/>
        <v>82.343394184712764</v>
      </c>
    </row>
    <row r="10" spans="1:11" x14ac:dyDescent="0.3">
      <c r="A10" s="14" t="s">
        <v>7</v>
      </c>
      <c r="B10" s="15" t="s">
        <v>8</v>
      </c>
      <c r="C10" s="5"/>
      <c r="D10" s="5">
        <v>0</v>
      </c>
      <c r="E10" s="5" t="e">
        <f t="shared" si="0"/>
        <v>#DIV/0!</v>
      </c>
      <c r="F10" s="38"/>
      <c r="G10" s="13" t="e">
        <f t="shared" si="1"/>
        <v>#DIV/0!</v>
      </c>
    </row>
    <row r="11" spans="1:11" x14ac:dyDescent="0.3">
      <c r="A11" s="14" t="s">
        <v>9</v>
      </c>
      <c r="B11" s="15" t="s">
        <v>10</v>
      </c>
      <c r="C11" s="36">
        <v>22553739.93</v>
      </c>
      <c r="D11" s="37">
        <v>22028331.16</v>
      </c>
      <c r="E11" s="5">
        <f t="shared" si="0"/>
        <v>97.670413990625462</v>
      </c>
      <c r="F11" s="3">
        <v>23406003.989999998</v>
      </c>
      <c r="G11" s="13">
        <f t="shared" si="1"/>
        <v>94.114019502907894</v>
      </c>
    </row>
    <row r="12" spans="1:11" x14ac:dyDescent="0.3">
      <c r="A12" s="14" t="s">
        <v>11</v>
      </c>
      <c r="B12" s="15" t="s">
        <v>12</v>
      </c>
      <c r="C12" s="5">
        <v>0</v>
      </c>
      <c r="D12" s="5">
        <v>0</v>
      </c>
      <c r="E12" s="5" t="e">
        <f t="shared" si="0"/>
        <v>#DIV/0!</v>
      </c>
      <c r="F12" s="3">
        <v>1281900</v>
      </c>
      <c r="G12" s="13">
        <f t="shared" si="1"/>
        <v>0</v>
      </c>
    </row>
    <row r="13" spans="1:11" x14ac:dyDescent="0.3">
      <c r="A13" s="14" t="s">
        <v>13</v>
      </c>
      <c r="B13" s="15" t="s">
        <v>14</v>
      </c>
      <c r="C13" s="36">
        <v>166668</v>
      </c>
      <c r="D13" s="37">
        <v>166668</v>
      </c>
      <c r="E13" s="5">
        <f t="shared" si="0"/>
        <v>100</v>
      </c>
      <c r="F13" s="3">
        <v>173576</v>
      </c>
      <c r="G13" s="13">
        <f t="shared" si="1"/>
        <v>96.020187122643691</v>
      </c>
    </row>
    <row r="14" spans="1:11" x14ac:dyDescent="0.3">
      <c r="A14" s="14" t="s">
        <v>15</v>
      </c>
      <c r="B14" s="15" t="s">
        <v>16</v>
      </c>
      <c r="C14" s="36">
        <v>950000</v>
      </c>
      <c r="D14" s="37">
        <v>950000</v>
      </c>
      <c r="E14" s="5">
        <f t="shared" si="0"/>
        <v>100</v>
      </c>
      <c r="F14" s="3">
        <v>571429</v>
      </c>
      <c r="G14" s="13">
        <f t="shared" si="1"/>
        <v>166.24987531259353</v>
      </c>
    </row>
    <row r="15" spans="1:11" x14ac:dyDescent="0.3">
      <c r="A15" s="14" t="s">
        <v>19</v>
      </c>
      <c r="B15" s="15" t="s">
        <v>20</v>
      </c>
      <c r="C15" s="36">
        <v>8031966.1900000004</v>
      </c>
      <c r="D15" s="37">
        <v>7737226.4800000004</v>
      </c>
      <c r="E15" s="5">
        <f t="shared" si="0"/>
        <v>96.330416450620035</v>
      </c>
      <c r="F15" s="3">
        <v>1238635.81</v>
      </c>
      <c r="G15" s="13">
        <f t="shared" si="1"/>
        <v>624.65709593847441</v>
      </c>
    </row>
    <row r="16" spans="1:11" x14ac:dyDescent="0.3">
      <c r="A16" s="14" t="s">
        <v>21</v>
      </c>
      <c r="B16" s="15" t="s">
        <v>22</v>
      </c>
      <c r="C16" s="36">
        <v>29147640.960000001</v>
      </c>
      <c r="D16" s="37">
        <v>28008745.379999999</v>
      </c>
      <c r="E16" s="5">
        <f t="shared" si="0"/>
        <v>96.092666361703394</v>
      </c>
      <c r="F16" s="3">
        <v>21457854.27</v>
      </c>
      <c r="G16" s="13">
        <f t="shared" si="1"/>
        <v>130.52910616118189</v>
      </c>
    </row>
    <row r="17" spans="1:7" x14ac:dyDescent="0.3">
      <c r="A17" s="14" t="s">
        <v>23</v>
      </c>
      <c r="B17" s="15" t="s">
        <v>24</v>
      </c>
      <c r="C17" s="36">
        <v>2904547.89</v>
      </c>
      <c r="D17" s="37">
        <v>1606416.36</v>
      </c>
      <c r="E17" s="5">
        <f t="shared" si="0"/>
        <v>55.306933155782808</v>
      </c>
      <c r="F17" s="3">
        <v>2179505.3199999998</v>
      </c>
      <c r="G17" s="13">
        <f t="shared" si="1"/>
        <v>73.705548927038194</v>
      </c>
    </row>
    <row r="18" spans="1:7" x14ac:dyDescent="0.3">
      <c r="A18" s="14" t="s">
        <v>25</v>
      </c>
      <c r="B18" s="15" t="s">
        <v>26</v>
      </c>
      <c r="C18" s="36">
        <v>8283854.5700000003</v>
      </c>
      <c r="D18" s="37">
        <v>7985026.1699999999</v>
      </c>
      <c r="E18" s="5">
        <f t="shared" si="0"/>
        <v>96.392640678625526</v>
      </c>
      <c r="F18" s="3">
        <v>25557940.219999999</v>
      </c>
      <c r="G18" s="13">
        <f t="shared" si="1"/>
        <v>31.242839216563439</v>
      </c>
    </row>
    <row r="19" spans="1:7" x14ac:dyDescent="0.3">
      <c r="A19" s="14" t="s">
        <v>69</v>
      </c>
      <c r="B19" s="15" t="s">
        <v>64</v>
      </c>
      <c r="C19" s="36">
        <v>6615760.2999999998</v>
      </c>
      <c r="D19" s="37">
        <v>6157300.21</v>
      </c>
      <c r="E19" s="5">
        <f t="shared" si="0"/>
        <v>93.070182878300471</v>
      </c>
      <c r="F19" s="3">
        <v>2360681.33</v>
      </c>
      <c r="G19" s="13">
        <f t="shared" si="1"/>
        <v>260.82725066495954</v>
      </c>
    </row>
    <row r="20" spans="1:7" x14ac:dyDescent="0.3">
      <c r="A20" s="14" t="s">
        <v>27</v>
      </c>
      <c r="B20" s="15" t="s">
        <v>28</v>
      </c>
      <c r="C20" s="36">
        <v>10733413.880000001</v>
      </c>
      <c r="D20" s="37">
        <v>9863501.8000000007</v>
      </c>
      <c r="E20" s="5">
        <f t="shared" si="0"/>
        <v>91.895289888886694</v>
      </c>
      <c r="F20" s="3">
        <v>523829</v>
      </c>
      <c r="G20" s="13">
        <f t="shared" si="1"/>
        <v>1882.9621498618824</v>
      </c>
    </row>
    <row r="21" spans="1:7" x14ac:dyDescent="0.3">
      <c r="A21" s="14" t="s">
        <v>76</v>
      </c>
      <c r="B21" s="15" t="s">
        <v>77</v>
      </c>
      <c r="C21" s="36">
        <v>2675000</v>
      </c>
      <c r="D21" s="37">
        <v>2675000</v>
      </c>
      <c r="E21" s="5">
        <f t="shared" si="0"/>
        <v>100</v>
      </c>
      <c r="F21" s="3">
        <v>1198044.1200000001</v>
      </c>
      <c r="G21" s="13">
        <f t="shared" si="1"/>
        <v>223.28059170308353</v>
      </c>
    </row>
    <row r="22" spans="1:7" x14ac:dyDescent="0.3">
      <c r="A22" s="14" t="s">
        <v>29</v>
      </c>
      <c r="B22" s="15" t="s">
        <v>30</v>
      </c>
      <c r="C22" s="36">
        <v>138557962.68000001</v>
      </c>
      <c r="D22" s="37">
        <v>138557962.68000001</v>
      </c>
      <c r="E22" s="5">
        <f t="shared" si="0"/>
        <v>100</v>
      </c>
      <c r="F22" s="3">
        <v>146730417.78999999</v>
      </c>
      <c r="G22" s="13">
        <f t="shared" si="1"/>
        <v>94.430292482574146</v>
      </c>
    </row>
    <row r="23" spans="1:7" x14ac:dyDescent="0.3">
      <c r="A23" s="14" t="s">
        <v>31</v>
      </c>
      <c r="B23" s="15" t="s">
        <v>32</v>
      </c>
      <c r="C23" s="36">
        <v>236802599.12</v>
      </c>
      <c r="D23" s="37">
        <v>236589193.63</v>
      </c>
      <c r="E23" s="5">
        <f t="shared" si="0"/>
        <v>99.909880427498237</v>
      </c>
      <c r="F23" s="3">
        <v>230635046</v>
      </c>
      <c r="G23" s="13">
        <f t="shared" si="1"/>
        <v>102.58163177421007</v>
      </c>
    </row>
    <row r="24" spans="1:7" x14ac:dyDescent="0.3">
      <c r="A24" s="14" t="s">
        <v>33</v>
      </c>
      <c r="B24" s="15" t="s">
        <v>34</v>
      </c>
      <c r="C24" s="36">
        <v>40220328.670000002</v>
      </c>
      <c r="D24" s="37">
        <v>40003386.329999998</v>
      </c>
      <c r="E24" s="5">
        <f t="shared" si="0"/>
        <v>99.46061519839887</v>
      </c>
      <c r="F24" s="3">
        <v>35147918.009999998</v>
      </c>
      <c r="G24" s="13">
        <f t="shared" si="1"/>
        <v>113.81438388077088</v>
      </c>
    </row>
    <row r="25" spans="1:7" x14ac:dyDescent="0.3">
      <c r="A25" s="14" t="s">
        <v>35</v>
      </c>
      <c r="B25" s="15" t="s">
        <v>36</v>
      </c>
      <c r="C25" s="36">
        <v>109410</v>
      </c>
      <c r="D25" s="37">
        <v>109410</v>
      </c>
      <c r="E25" s="5">
        <f t="shared" si="0"/>
        <v>100</v>
      </c>
      <c r="F25" s="3">
        <v>1304165.8</v>
      </c>
      <c r="G25" s="13">
        <f t="shared" si="1"/>
        <v>8.3892707506974951</v>
      </c>
    </row>
    <row r="26" spans="1:7" x14ac:dyDescent="0.3">
      <c r="A26" s="14" t="s">
        <v>37</v>
      </c>
      <c r="B26" s="15" t="s">
        <v>38</v>
      </c>
      <c r="C26" s="36">
        <v>25841379.48</v>
      </c>
      <c r="D26" s="37">
        <v>25241144.550000001</v>
      </c>
      <c r="E26" s="5">
        <f t="shared" si="0"/>
        <v>97.677233405962113</v>
      </c>
      <c r="F26" s="3">
        <v>21625705.390000001</v>
      </c>
      <c r="G26" s="13">
        <f t="shared" si="1"/>
        <v>116.71824846773239</v>
      </c>
    </row>
    <row r="27" spans="1:7" x14ac:dyDescent="0.3">
      <c r="A27" s="14" t="s">
        <v>39</v>
      </c>
      <c r="B27" s="15" t="s">
        <v>40</v>
      </c>
      <c r="C27" s="36">
        <v>66451340.890000001</v>
      </c>
      <c r="D27" s="37">
        <v>65087423.390000001</v>
      </c>
      <c r="E27" s="5">
        <f t="shared" si="0"/>
        <v>97.947494389529695</v>
      </c>
      <c r="F27" s="3">
        <v>63598582.789999999</v>
      </c>
      <c r="G27" s="13">
        <f t="shared" si="1"/>
        <v>102.34099650446001</v>
      </c>
    </row>
    <row r="28" spans="1:7" x14ac:dyDescent="0.3">
      <c r="A28" s="14" t="s">
        <v>41</v>
      </c>
      <c r="B28" s="15" t="s">
        <v>42</v>
      </c>
      <c r="C28" s="36">
        <v>30969231.149999999</v>
      </c>
      <c r="D28" s="37">
        <v>30647694.600000001</v>
      </c>
      <c r="E28" s="5">
        <f t="shared" si="0"/>
        <v>98.961754819024634</v>
      </c>
      <c r="F28" s="3">
        <v>26087743.300000001</v>
      </c>
      <c r="G28" s="13">
        <f t="shared" si="1"/>
        <v>117.47928614430978</v>
      </c>
    </row>
    <row r="29" spans="1:7" x14ac:dyDescent="0.3">
      <c r="A29" s="14" t="s">
        <v>43</v>
      </c>
      <c r="B29" s="15" t="s">
        <v>44</v>
      </c>
      <c r="C29" s="36">
        <v>4721176.54</v>
      </c>
      <c r="D29" s="37">
        <v>4721176.16</v>
      </c>
      <c r="E29" s="5">
        <f t="shared" si="0"/>
        <v>99.999991951158847</v>
      </c>
      <c r="F29" s="3">
        <v>4891778.46</v>
      </c>
      <c r="G29" s="13">
        <f t="shared" si="1"/>
        <v>96.512468800559702</v>
      </c>
    </row>
    <row r="30" spans="1:7" x14ac:dyDescent="0.3">
      <c r="A30" s="14" t="s">
        <v>45</v>
      </c>
      <c r="B30" s="15" t="s">
        <v>46</v>
      </c>
      <c r="C30" s="36">
        <v>3434498</v>
      </c>
      <c r="D30" s="37">
        <v>2074469.52</v>
      </c>
      <c r="E30" s="5">
        <f t="shared" si="0"/>
        <v>60.400952919465958</v>
      </c>
      <c r="F30" s="3">
        <v>2325260.7999999998</v>
      </c>
      <c r="G30" s="13">
        <f t="shared" si="1"/>
        <v>89.214488112473248</v>
      </c>
    </row>
    <row r="31" spans="1:7" x14ac:dyDescent="0.3">
      <c r="A31" s="14" t="s">
        <v>47</v>
      </c>
      <c r="B31" s="15" t="s">
        <v>48</v>
      </c>
      <c r="C31" s="36">
        <v>15652081.199999999</v>
      </c>
      <c r="D31" s="37">
        <v>15652081.199999999</v>
      </c>
      <c r="E31" s="5">
        <f t="shared" si="0"/>
        <v>100</v>
      </c>
      <c r="F31" s="3">
        <v>15479019.82</v>
      </c>
      <c r="G31" s="13">
        <f t="shared" si="1"/>
        <v>101.11803836426641</v>
      </c>
    </row>
    <row r="32" spans="1:7" x14ac:dyDescent="0.3">
      <c r="A32" s="14" t="s">
        <v>49</v>
      </c>
      <c r="B32" s="15" t="s">
        <v>50</v>
      </c>
      <c r="C32" s="36">
        <v>268859.48</v>
      </c>
      <c r="D32" s="37">
        <v>268859.48</v>
      </c>
      <c r="E32" s="5">
        <f t="shared" si="0"/>
        <v>100</v>
      </c>
      <c r="F32" s="3">
        <v>498000</v>
      </c>
      <c r="G32" s="13">
        <f t="shared" si="1"/>
        <v>53.987847389558233</v>
      </c>
    </row>
    <row r="33" spans="1:7" x14ac:dyDescent="0.3">
      <c r="A33" s="14" t="s">
        <v>51</v>
      </c>
      <c r="B33" s="15" t="s">
        <v>52</v>
      </c>
      <c r="C33" s="36">
        <v>183712</v>
      </c>
      <c r="D33" s="37">
        <v>183712</v>
      </c>
      <c r="E33" s="5">
        <f t="shared" si="0"/>
        <v>100</v>
      </c>
      <c r="F33" s="38"/>
      <c r="G33" s="13" t="e">
        <f t="shared" si="1"/>
        <v>#DIV/0!</v>
      </c>
    </row>
    <row r="34" spans="1:7" x14ac:dyDescent="0.3">
      <c r="A34" s="14" t="s">
        <v>53</v>
      </c>
      <c r="B34" s="15" t="s">
        <v>54</v>
      </c>
      <c r="C34" s="36">
        <v>9148682.9499999993</v>
      </c>
      <c r="D34" s="37">
        <v>8903939.9700000007</v>
      </c>
      <c r="E34" s="5">
        <f t="shared" si="0"/>
        <v>97.324828269406822</v>
      </c>
      <c r="F34" s="3">
        <v>6270073.5899999999</v>
      </c>
      <c r="G34" s="13">
        <f t="shared" si="1"/>
        <v>142.00694524862826</v>
      </c>
    </row>
    <row r="35" spans="1:7" x14ac:dyDescent="0.3">
      <c r="A35" s="14" t="s">
        <v>55</v>
      </c>
      <c r="B35" s="15" t="s">
        <v>56</v>
      </c>
      <c r="C35" s="36">
        <v>168004.2</v>
      </c>
      <c r="D35" s="37">
        <v>168004.2</v>
      </c>
      <c r="E35" s="5">
        <f t="shared" si="0"/>
        <v>100</v>
      </c>
      <c r="F35" s="3">
        <v>539934.6</v>
      </c>
      <c r="G35" s="13">
        <f t="shared" si="1"/>
        <v>31.115657340722379</v>
      </c>
    </row>
    <row r="36" spans="1:7" ht="56.25" x14ac:dyDescent="0.3">
      <c r="A36" s="14" t="s">
        <v>57</v>
      </c>
      <c r="B36" s="15" t="s">
        <v>58</v>
      </c>
      <c r="C36" s="36">
        <v>55912629</v>
      </c>
      <c r="D36" s="37">
        <v>55912629</v>
      </c>
      <c r="E36" s="5">
        <f t="shared" si="0"/>
        <v>100</v>
      </c>
      <c r="F36" s="3">
        <v>8272900</v>
      </c>
      <c r="G36" s="13">
        <f t="shared" si="1"/>
        <v>675.85283274305266</v>
      </c>
    </row>
    <row r="37" spans="1:7" x14ac:dyDescent="0.3">
      <c r="A37" s="14" t="s">
        <v>59</v>
      </c>
      <c r="B37" s="15" t="s">
        <v>60</v>
      </c>
      <c r="C37" s="5">
        <v>0</v>
      </c>
      <c r="D37" s="5">
        <v>0</v>
      </c>
      <c r="E37" s="5" t="e">
        <f t="shared" si="0"/>
        <v>#DIV/0!</v>
      </c>
      <c r="F37" s="3">
        <v>46274904</v>
      </c>
      <c r="G37" s="13">
        <f t="shared" si="1"/>
        <v>0</v>
      </c>
    </row>
    <row r="38" spans="1:7" x14ac:dyDescent="0.3">
      <c r="A38" s="16" t="s">
        <v>61</v>
      </c>
      <c r="B38" s="17"/>
      <c r="C38" s="18">
        <f>SUM(C4:C37)</f>
        <v>798080572.50000012</v>
      </c>
      <c r="D38" s="18">
        <f>SUM(D4:D37)</f>
        <v>784976595.97000015</v>
      </c>
      <c r="E38" s="19">
        <f>D38*100/C38</f>
        <v>98.358063461067402</v>
      </c>
      <c r="F38" s="18">
        <f>SUM(F4:F37)</f>
        <v>746427187.75</v>
      </c>
      <c r="G38" s="13">
        <f t="shared" si="1"/>
        <v>105.16452359354727</v>
      </c>
    </row>
    <row r="40" spans="1:7" x14ac:dyDescent="0.3">
      <c r="C40" s="21"/>
    </row>
    <row r="41" spans="1:7" x14ac:dyDescent="0.3">
      <c r="C41" s="21"/>
      <c r="D41" s="21"/>
    </row>
  </sheetData>
  <mergeCells count="2">
    <mergeCell ref="A2:E2"/>
    <mergeCell ref="A1:G1"/>
  </mergeCells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19"/>
  <sheetViews>
    <sheetView tabSelected="1" workbookViewId="0">
      <selection activeCell="B18" sqref="B18"/>
    </sheetView>
  </sheetViews>
  <sheetFormatPr defaultColWidth="9.140625" defaultRowHeight="18.75" x14ac:dyDescent="0.3"/>
  <cols>
    <col min="1" max="1" width="11.85546875" style="1" customWidth="1"/>
    <col min="2" max="2" width="84.7109375" style="1" customWidth="1"/>
    <col min="3" max="3" width="17.85546875" style="1" bestFit="1" customWidth="1"/>
    <col min="4" max="4" width="18.85546875" style="1" customWidth="1"/>
    <col min="5" max="5" width="17.85546875" style="1" bestFit="1" customWidth="1"/>
    <col min="6" max="6" width="22.42578125" style="2" customWidth="1"/>
    <col min="7" max="7" width="18.42578125" style="2" customWidth="1"/>
    <col min="8" max="16384" width="9.140625" style="1"/>
  </cols>
  <sheetData>
    <row r="1" spans="1:7" s="7" customFormat="1" ht="52.5" customHeight="1" x14ac:dyDescent="0.3">
      <c r="A1" s="35" t="s">
        <v>104</v>
      </c>
      <c r="B1" s="35"/>
      <c r="C1" s="35"/>
      <c r="D1" s="35"/>
      <c r="E1" s="35"/>
      <c r="F1" s="35"/>
      <c r="G1" s="35"/>
    </row>
    <row r="2" spans="1:7" s="7" customFormat="1" x14ac:dyDescent="0.3">
      <c r="A2" s="34"/>
      <c r="B2" s="34"/>
      <c r="C2" s="34"/>
      <c r="D2" s="34"/>
      <c r="E2" s="34"/>
      <c r="F2" s="8"/>
      <c r="G2" s="26" t="s">
        <v>0</v>
      </c>
    </row>
    <row r="3" spans="1:7" s="7" customFormat="1" ht="56.25" x14ac:dyDescent="0.3">
      <c r="A3" s="10" t="s">
        <v>1</v>
      </c>
      <c r="B3" s="10" t="s">
        <v>2</v>
      </c>
      <c r="C3" s="10" t="s">
        <v>82</v>
      </c>
      <c r="D3" s="10" t="s">
        <v>90</v>
      </c>
      <c r="E3" s="10" t="s">
        <v>62</v>
      </c>
      <c r="F3" s="10" t="s">
        <v>89</v>
      </c>
      <c r="G3" s="11" t="s">
        <v>99</v>
      </c>
    </row>
    <row r="4" spans="1:7" ht="37.5" x14ac:dyDescent="0.25">
      <c r="A4" s="14" t="s">
        <v>67</v>
      </c>
      <c r="B4" s="15" t="s">
        <v>68</v>
      </c>
      <c r="C4" s="36">
        <v>688185.6</v>
      </c>
      <c r="D4" s="37">
        <v>688185.6</v>
      </c>
      <c r="E4" s="13">
        <f>D4*100/C4</f>
        <v>100</v>
      </c>
      <c r="F4" s="3">
        <v>638773.61</v>
      </c>
      <c r="G4" s="13">
        <f>D4/F4*100</f>
        <v>107.73544636573197</v>
      </c>
    </row>
    <row r="5" spans="1:7" ht="56.25" x14ac:dyDescent="0.25">
      <c r="A5" s="14" t="s">
        <v>3</v>
      </c>
      <c r="B5" s="15" t="s">
        <v>4</v>
      </c>
      <c r="C5" s="36">
        <v>1450018.46</v>
      </c>
      <c r="D5" s="37">
        <v>1450018.4</v>
      </c>
      <c r="E5" s="13">
        <f t="shared" ref="E5:E17" si="0">D5*100/C5</f>
        <v>99.999995862121651</v>
      </c>
      <c r="F5" s="3">
        <v>1184602.08</v>
      </c>
      <c r="G5" s="13">
        <f t="shared" ref="G5:G16" si="1">D5/F5*100</f>
        <v>122.40552540647234</v>
      </c>
    </row>
    <row r="6" spans="1:7" ht="37.5" x14ac:dyDescent="0.25">
      <c r="A6" s="14" t="s">
        <v>5</v>
      </c>
      <c r="B6" s="15" t="s">
        <v>6</v>
      </c>
      <c r="C6" s="36">
        <v>674</v>
      </c>
      <c r="D6" s="37">
        <v>674</v>
      </c>
      <c r="E6" s="13">
        <f t="shared" si="0"/>
        <v>100</v>
      </c>
      <c r="F6" s="3">
        <v>712</v>
      </c>
      <c r="G6" s="13">
        <v>0</v>
      </c>
    </row>
    <row r="7" spans="1:7" x14ac:dyDescent="0.25">
      <c r="A7" s="14" t="s">
        <v>7</v>
      </c>
      <c r="B7" s="15" t="s">
        <v>8</v>
      </c>
      <c r="C7" s="36">
        <v>1000</v>
      </c>
      <c r="D7" s="37">
        <v>0</v>
      </c>
      <c r="E7" s="13">
        <f>D7*100/C7</f>
        <v>0</v>
      </c>
      <c r="F7" s="3">
        <v>0</v>
      </c>
      <c r="G7" s="13">
        <v>0</v>
      </c>
    </row>
    <row r="8" spans="1:7" x14ac:dyDescent="0.25">
      <c r="A8" s="14" t="s">
        <v>9</v>
      </c>
      <c r="B8" s="15" t="s">
        <v>10</v>
      </c>
      <c r="C8" s="36">
        <v>204125</v>
      </c>
      <c r="D8" s="37">
        <v>204125</v>
      </c>
      <c r="E8" s="13">
        <f>D8*100/C8</f>
        <v>100</v>
      </c>
      <c r="F8" s="3">
        <v>8375</v>
      </c>
      <c r="G8" s="13">
        <f>D8/F8*100</f>
        <v>2437.313432835821</v>
      </c>
    </row>
    <row r="9" spans="1:7" ht="37.5" x14ac:dyDescent="0.25">
      <c r="A9" s="14" t="s">
        <v>65</v>
      </c>
      <c r="B9" s="15" t="s">
        <v>66</v>
      </c>
      <c r="C9" s="36">
        <v>10800</v>
      </c>
      <c r="D9" s="37">
        <v>10800</v>
      </c>
      <c r="E9" s="13">
        <f>D9*100/C9</f>
        <v>100</v>
      </c>
      <c r="F9" s="3">
        <v>60800</v>
      </c>
      <c r="G9" s="13">
        <f>D9/F9*100</f>
        <v>17.763157894736842</v>
      </c>
    </row>
    <row r="10" spans="1:7" x14ac:dyDescent="0.25">
      <c r="A10" s="14" t="s">
        <v>13</v>
      </c>
      <c r="B10" s="15" t="s">
        <v>14</v>
      </c>
      <c r="C10" s="36">
        <v>337934</v>
      </c>
      <c r="D10" s="37">
        <v>337934</v>
      </c>
      <c r="E10" s="13"/>
      <c r="F10" s="3">
        <v>675222</v>
      </c>
      <c r="G10" s="13"/>
    </row>
    <row r="11" spans="1:7" x14ac:dyDescent="0.25">
      <c r="A11" s="14" t="s">
        <v>19</v>
      </c>
      <c r="B11" s="15" t="s">
        <v>20</v>
      </c>
      <c r="C11" s="36">
        <v>62720</v>
      </c>
      <c r="D11" s="37">
        <v>62720</v>
      </c>
      <c r="E11" s="13"/>
      <c r="F11" s="3">
        <v>30000</v>
      </c>
      <c r="G11" s="13"/>
    </row>
    <row r="12" spans="1:7" ht="20.25" customHeight="1" x14ac:dyDescent="0.25">
      <c r="A12" s="14" t="s">
        <v>25</v>
      </c>
      <c r="B12" s="15" t="s">
        <v>26</v>
      </c>
      <c r="C12" s="36">
        <v>260836.94</v>
      </c>
      <c r="D12" s="37">
        <v>260493.02</v>
      </c>
      <c r="E12" s="13">
        <f>D12*100/C12</f>
        <v>99.868147510088107</v>
      </c>
      <c r="F12" s="3">
        <v>107030.98</v>
      </c>
      <c r="G12" s="13">
        <f>D12/F12*100</f>
        <v>243.38095381355939</v>
      </c>
    </row>
    <row r="13" spans="1:7" ht="17.25" customHeight="1" x14ac:dyDescent="0.25">
      <c r="A13" s="14" t="s">
        <v>63</v>
      </c>
      <c r="B13" s="15" t="s">
        <v>64</v>
      </c>
      <c r="C13" s="36">
        <v>19000</v>
      </c>
      <c r="D13" s="37">
        <v>19000</v>
      </c>
      <c r="E13" s="13"/>
      <c r="F13" s="3">
        <v>7000</v>
      </c>
      <c r="G13" s="13">
        <v>0</v>
      </c>
    </row>
    <row r="14" spans="1:7" x14ac:dyDescent="0.25">
      <c r="A14" s="14" t="s">
        <v>27</v>
      </c>
      <c r="B14" s="15" t="s">
        <v>28</v>
      </c>
      <c r="C14" s="36">
        <v>476910.11</v>
      </c>
      <c r="D14" s="37">
        <v>476880.83</v>
      </c>
      <c r="E14" s="13">
        <f t="shared" si="0"/>
        <v>99.993860478235618</v>
      </c>
      <c r="F14" s="3">
        <v>433807.48</v>
      </c>
      <c r="G14" s="13">
        <f t="shared" si="1"/>
        <v>109.92913953443126</v>
      </c>
    </row>
    <row r="15" spans="1:7" x14ac:dyDescent="0.25">
      <c r="A15" s="14" t="s">
        <v>76</v>
      </c>
      <c r="B15" s="15" t="s">
        <v>87</v>
      </c>
      <c r="C15" s="36"/>
      <c r="D15" s="37"/>
      <c r="E15" s="13"/>
      <c r="F15" s="3">
        <v>180000</v>
      </c>
      <c r="G15" s="13"/>
    </row>
    <row r="16" spans="1:7" x14ac:dyDescent="0.25">
      <c r="A16" s="14" t="s">
        <v>43</v>
      </c>
      <c r="B16" s="15" t="s">
        <v>44</v>
      </c>
      <c r="C16" s="36">
        <v>293526</v>
      </c>
      <c r="D16" s="37">
        <v>293524.77</v>
      </c>
      <c r="E16" s="13">
        <f t="shared" si="0"/>
        <v>99.999580957053212</v>
      </c>
      <c r="F16" s="3">
        <v>282935.7</v>
      </c>
      <c r="G16" s="13">
        <f t="shared" si="1"/>
        <v>103.74257119197048</v>
      </c>
    </row>
    <row r="17" spans="1:7" x14ac:dyDescent="0.3">
      <c r="A17" s="29" t="s">
        <v>61</v>
      </c>
      <c r="B17" s="17"/>
      <c r="C17" s="18">
        <f>SUM(C4:C16)</f>
        <v>3805730.11</v>
      </c>
      <c r="D17" s="18">
        <f>SUM(D4:D16)</f>
        <v>3804355.62</v>
      </c>
      <c r="E17" s="20">
        <f t="shared" si="0"/>
        <v>99.963883671193912</v>
      </c>
      <c r="F17" s="24">
        <f>SUM(F4:F16)</f>
        <v>3609258.85</v>
      </c>
      <c r="G17" s="20">
        <f t="shared" ref="G17" si="2">D17/F17*100</f>
        <v>105.4054524241175</v>
      </c>
    </row>
    <row r="19" spans="1:7" x14ac:dyDescent="0.3">
      <c r="C19" s="33"/>
      <c r="D19" s="33"/>
    </row>
  </sheetData>
  <mergeCells count="2">
    <mergeCell ref="A2:E2"/>
    <mergeCell ref="A1:G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26"/>
  <sheetViews>
    <sheetView topLeftCell="A12" zoomScaleNormal="100" workbookViewId="0">
      <selection activeCell="G10" sqref="G10"/>
    </sheetView>
  </sheetViews>
  <sheetFormatPr defaultColWidth="9.140625" defaultRowHeight="18.75" x14ac:dyDescent="0.3"/>
  <cols>
    <col min="1" max="1" width="10.28515625" style="7" customWidth="1"/>
    <col min="2" max="2" width="65.42578125" style="7" customWidth="1"/>
    <col min="3" max="3" width="21.7109375" style="7" customWidth="1"/>
    <col min="4" max="4" width="22.7109375" style="7" customWidth="1"/>
    <col min="5" max="5" width="15.42578125" style="7" customWidth="1"/>
    <col min="6" max="6" width="20.140625" style="7" customWidth="1"/>
    <col min="7" max="7" width="19.140625" style="7" customWidth="1"/>
    <col min="8" max="10" width="9.140625" style="7" customWidth="1"/>
    <col min="11" max="16384" width="9.140625" style="7"/>
  </cols>
  <sheetData>
    <row r="1" spans="1:10" ht="46.5" customHeight="1" x14ac:dyDescent="0.3">
      <c r="A1" s="35" t="s">
        <v>91</v>
      </c>
      <c r="B1" s="35"/>
      <c r="C1" s="35"/>
      <c r="D1" s="35"/>
      <c r="E1" s="35"/>
      <c r="F1" s="35"/>
      <c r="G1" s="35"/>
      <c r="H1" s="23"/>
      <c r="I1" s="23"/>
      <c r="J1" s="23"/>
    </row>
    <row r="2" spans="1:10" x14ac:dyDescent="0.3">
      <c r="A2" s="34"/>
      <c r="B2" s="34"/>
      <c r="C2" s="34"/>
      <c r="D2" s="34"/>
      <c r="E2" s="34"/>
      <c r="F2" s="8"/>
      <c r="G2" s="9" t="s">
        <v>0</v>
      </c>
      <c r="H2" s="9"/>
      <c r="I2" s="23"/>
      <c r="J2" s="23"/>
    </row>
    <row r="3" spans="1:10" ht="56.25" x14ac:dyDescent="0.3">
      <c r="A3" s="10" t="s">
        <v>1</v>
      </c>
      <c r="B3" s="10" t="s">
        <v>2</v>
      </c>
      <c r="C3" s="10" t="s">
        <v>82</v>
      </c>
      <c r="D3" s="10" t="s">
        <v>90</v>
      </c>
      <c r="E3" s="10" t="s">
        <v>62</v>
      </c>
      <c r="F3" s="10" t="s">
        <v>89</v>
      </c>
      <c r="G3" s="11" t="s">
        <v>96</v>
      </c>
    </row>
    <row r="4" spans="1:10" ht="75" x14ac:dyDescent="0.3">
      <c r="A4" s="14" t="s">
        <v>3</v>
      </c>
      <c r="B4" s="15" t="s">
        <v>4</v>
      </c>
      <c r="C4" s="36">
        <v>11055489</v>
      </c>
      <c r="D4" s="37">
        <v>11035665.27</v>
      </c>
      <c r="E4" s="13">
        <f>D4*100/C4</f>
        <v>99.820688799925534</v>
      </c>
      <c r="F4" s="3">
        <v>9545569.6899999995</v>
      </c>
      <c r="G4" s="13">
        <f>D4/F4*100</f>
        <v>115.61033682003321</v>
      </c>
    </row>
    <row r="5" spans="1:10" ht="56.25" x14ac:dyDescent="0.3">
      <c r="A5" s="14" t="s">
        <v>5</v>
      </c>
      <c r="B5" s="15" t="s">
        <v>6</v>
      </c>
      <c r="C5" s="36">
        <v>25114</v>
      </c>
      <c r="D5" s="37">
        <v>25114</v>
      </c>
      <c r="E5" s="13">
        <f t="shared" ref="E5:E23" si="0">D5*100/C5</f>
        <v>100</v>
      </c>
      <c r="F5" s="3">
        <v>26355</v>
      </c>
      <c r="G5" s="13">
        <f t="shared" ref="G5:G24" si="1">D5/F5*100</f>
        <v>95.291216088028847</v>
      </c>
    </row>
    <row r="6" spans="1:10" ht="18" customHeight="1" x14ac:dyDescent="0.3">
      <c r="A6" s="14" t="s">
        <v>70</v>
      </c>
      <c r="B6" s="15" t="s">
        <v>71</v>
      </c>
      <c r="C6" s="36">
        <v>519652.59</v>
      </c>
      <c r="D6" s="37">
        <v>519652.59</v>
      </c>
      <c r="E6" s="13">
        <f t="shared" si="0"/>
        <v>100</v>
      </c>
      <c r="F6" s="5">
        <v>0</v>
      </c>
      <c r="G6" s="13" t="e">
        <f t="shared" si="1"/>
        <v>#DIV/0!</v>
      </c>
    </row>
    <row r="7" spans="1:10" x14ac:dyDescent="0.3">
      <c r="A7" s="14" t="s">
        <v>7</v>
      </c>
      <c r="B7" s="15" t="s">
        <v>8</v>
      </c>
      <c r="C7" s="36">
        <v>100000</v>
      </c>
      <c r="D7" s="37">
        <v>0</v>
      </c>
      <c r="E7" s="13">
        <f t="shared" si="0"/>
        <v>0</v>
      </c>
      <c r="F7" s="5">
        <v>0</v>
      </c>
      <c r="G7" s="13" t="e">
        <f t="shared" si="1"/>
        <v>#DIV/0!</v>
      </c>
    </row>
    <row r="8" spans="1:10" ht="19.149999999999999" customHeight="1" x14ac:dyDescent="0.3">
      <c r="A8" s="14" t="s">
        <v>9</v>
      </c>
      <c r="B8" s="15" t="s">
        <v>10</v>
      </c>
      <c r="C8" s="36">
        <v>5742450.0999999996</v>
      </c>
      <c r="D8" s="37">
        <v>5742139.1500000004</v>
      </c>
      <c r="E8" s="13">
        <f t="shared" si="0"/>
        <v>99.99458506396077</v>
      </c>
      <c r="F8" s="37">
        <v>3877690.29</v>
      </c>
      <c r="G8" s="13">
        <f t="shared" si="1"/>
        <v>148.08142787494253</v>
      </c>
    </row>
    <row r="9" spans="1:10" ht="35.25" customHeight="1" x14ac:dyDescent="0.3">
      <c r="A9" s="14" t="s">
        <v>65</v>
      </c>
      <c r="B9" s="15" t="s">
        <v>86</v>
      </c>
      <c r="C9" s="36"/>
      <c r="D9" s="37"/>
      <c r="E9" s="13">
        <v>0</v>
      </c>
      <c r="F9" s="5">
        <v>0</v>
      </c>
      <c r="G9" s="13" t="e">
        <f t="shared" si="1"/>
        <v>#DIV/0!</v>
      </c>
    </row>
    <row r="10" spans="1:10" ht="26.25" customHeight="1" x14ac:dyDescent="0.3">
      <c r="A10" s="14" t="s">
        <v>78</v>
      </c>
      <c r="B10" s="15" t="s">
        <v>14</v>
      </c>
      <c r="C10" s="36"/>
      <c r="D10" s="37"/>
      <c r="E10" s="13"/>
      <c r="F10" s="5">
        <v>1060454</v>
      </c>
      <c r="G10" s="13">
        <f t="shared" si="1"/>
        <v>0</v>
      </c>
    </row>
    <row r="11" spans="1:10" ht="21" customHeight="1" x14ac:dyDescent="0.3">
      <c r="A11" s="14" t="s">
        <v>17</v>
      </c>
      <c r="B11" s="15" t="s">
        <v>16</v>
      </c>
      <c r="C11" s="38"/>
      <c r="D11" s="38"/>
      <c r="E11" s="13">
        <v>0</v>
      </c>
      <c r="F11" s="5"/>
      <c r="G11" s="13" t="e">
        <f t="shared" si="1"/>
        <v>#DIV/0!</v>
      </c>
    </row>
    <row r="12" spans="1:10" ht="19.149999999999999" customHeight="1" x14ac:dyDescent="0.3">
      <c r="A12" s="14" t="s">
        <v>19</v>
      </c>
      <c r="B12" s="15" t="s">
        <v>20</v>
      </c>
      <c r="C12" s="38">
        <v>12360000</v>
      </c>
      <c r="D12" s="38">
        <v>12281669.890000001</v>
      </c>
      <c r="E12" s="13">
        <f>D14*100/C14</f>
        <v>82.983466280130415</v>
      </c>
      <c r="F12" s="37">
        <v>3913495.32</v>
      </c>
      <c r="G12" s="13">
        <f t="shared" si="1"/>
        <v>313.82865918439376</v>
      </c>
    </row>
    <row r="13" spans="1:10" x14ac:dyDescent="0.3">
      <c r="A13" s="14" t="s">
        <v>21</v>
      </c>
      <c r="B13" s="15" t="s">
        <v>22</v>
      </c>
      <c r="C13" s="36">
        <v>32635348</v>
      </c>
      <c r="D13" s="37">
        <v>32259928.989999998</v>
      </c>
      <c r="E13" s="13">
        <f>D15*100/C15</f>
        <v>99.998053758848386</v>
      </c>
      <c r="F13" s="37">
        <v>10980440.380000001</v>
      </c>
      <c r="G13" s="13">
        <f t="shared" si="1"/>
        <v>293.79449160125574</v>
      </c>
    </row>
    <row r="14" spans="1:10" x14ac:dyDescent="0.3">
      <c r="A14" s="14" t="s">
        <v>23</v>
      </c>
      <c r="B14" s="15" t="s">
        <v>24</v>
      </c>
      <c r="C14" s="36">
        <v>3615177.98</v>
      </c>
      <c r="D14" s="37">
        <v>3000000</v>
      </c>
      <c r="E14" s="13">
        <f>D16*100/C16</f>
        <v>99.86911853214076</v>
      </c>
      <c r="F14" s="37">
        <v>5590136.75</v>
      </c>
      <c r="G14" s="13">
        <f t="shared" si="1"/>
        <v>53.665950121882076</v>
      </c>
    </row>
    <row r="15" spans="1:10" x14ac:dyDescent="0.3">
      <c r="A15" s="14" t="s">
        <v>25</v>
      </c>
      <c r="B15" s="15" t="s">
        <v>26</v>
      </c>
      <c r="C15" s="36">
        <v>6728868.0999999996</v>
      </c>
      <c r="D15" s="37">
        <v>6728737.1399999997</v>
      </c>
      <c r="E15" s="13">
        <f>D17*100/C17</f>
        <v>99.953540163837303</v>
      </c>
      <c r="F15" s="37">
        <v>4538224.2699999996</v>
      </c>
      <c r="G15" s="13">
        <f t="shared" si="1"/>
        <v>148.26806124325805</v>
      </c>
    </row>
    <row r="16" spans="1:10" x14ac:dyDescent="0.3">
      <c r="A16" s="14" t="s">
        <v>63</v>
      </c>
      <c r="B16" s="15" t="s">
        <v>64</v>
      </c>
      <c r="C16" s="36">
        <v>2392600</v>
      </c>
      <c r="D16" s="37">
        <v>2389468.5299999998</v>
      </c>
      <c r="E16" s="13">
        <f>D18*100/C18</f>
        <v>100</v>
      </c>
      <c r="F16" s="37">
        <v>676819.81</v>
      </c>
      <c r="G16" s="13">
        <f t="shared" si="1"/>
        <v>353.043527198177</v>
      </c>
    </row>
    <row r="17" spans="1:7" ht="18" customHeight="1" x14ac:dyDescent="0.3">
      <c r="A17" s="14" t="s">
        <v>27</v>
      </c>
      <c r="B17" s="15" t="s">
        <v>28</v>
      </c>
      <c r="C17" s="36">
        <v>39364000.200000003</v>
      </c>
      <c r="D17" s="37">
        <v>39345711.75</v>
      </c>
      <c r="E17" s="13">
        <f>D19*100/C19</f>
        <v>100</v>
      </c>
      <c r="F17" s="37">
        <v>12432427.33</v>
      </c>
      <c r="G17" s="13">
        <f t="shared" si="1"/>
        <v>316.47650700565168</v>
      </c>
    </row>
    <row r="18" spans="1:7" x14ac:dyDescent="0.3">
      <c r="A18" s="14" t="s">
        <v>76</v>
      </c>
      <c r="B18" s="15" t="s">
        <v>81</v>
      </c>
      <c r="C18" s="36">
        <v>1050000</v>
      </c>
      <c r="D18" s="37">
        <v>1050000</v>
      </c>
      <c r="E18" s="13">
        <f>D20*100/C20</f>
        <v>99.99980158730159</v>
      </c>
      <c r="F18" s="37">
        <v>299420</v>
      </c>
      <c r="G18" s="13">
        <f t="shared" si="1"/>
        <v>350.67797742301786</v>
      </c>
    </row>
    <row r="19" spans="1:7" x14ac:dyDescent="0.3">
      <c r="A19" s="14" t="s">
        <v>83</v>
      </c>
      <c r="B19" s="15" t="s">
        <v>40</v>
      </c>
      <c r="C19" s="36">
        <v>275500</v>
      </c>
      <c r="D19" s="37">
        <v>275500</v>
      </c>
      <c r="E19" s="13" t="e">
        <f>D21*100/C21</f>
        <v>#DIV/0!</v>
      </c>
      <c r="F19" s="37"/>
      <c r="G19" s="13" t="e">
        <f t="shared" si="1"/>
        <v>#DIV/0!</v>
      </c>
    </row>
    <row r="20" spans="1:7" ht="19.5" customHeight="1" x14ac:dyDescent="0.3">
      <c r="A20" s="14" t="s">
        <v>43</v>
      </c>
      <c r="B20" s="15" t="s">
        <v>44</v>
      </c>
      <c r="C20" s="36">
        <v>438480</v>
      </c>
      <c r="D20" s="37">
        <v>438479.13</v>
      </c>
      <c r="E20" s="13" t="e">
        <f>#REF!*100/#REF!</f>
        <v>#REF!</v>
      </c>
      <c r="F20" s="37">
        <v>422660.76</v>
      </c>
      <c r="G20" s="13">
        <f t="shared" si="1"/>
        <v>103.74256886302859</v>
      </c>
    </row>
    <row r="21" spans="1:7" ht="18" customHeight="1" x14ac:dyDescent="0.3">
      <c r="A21" s="14" t="s">
        <v>45</v>
      </c>
      <c r="B21" s="15" t="s">
        <v>46</v>
      </c>
      <c r="C21" s="36"/>
      <c r="D21" s="37"/>
      <c r="E21" s="13">
        <v>0</v>
      </c>
      <c r="F21" s="37"/>
      <c r="G21" s="13" t="e">
        <f t="shared" si="1"/>
        <v>#DIV/0!</v>
      </c>
    </row>
    <row r="22" spans="1:7" x14ac:dyDescent="0.3">
      <c r="A22" s="14" t="s">
        <v>51</v>
      </c>
      <c r="B22" s="15" t="s">
        <v>52</v>
      </c>
      <c r="C22" s="5">
        <v>31210050</v>
      </c>
      <c r="D22" s="5">
        <v>31210050</v>
      </c>
      <c r="E22" s="13">
        <f t="shared" si="0"/>
        <v>100</v>
      </c>
      <c r="F22" s="37">
        <v>31070450</v>
      </c>
      <c r="G22" s="13">
        <f t="shared" si="1"/>
        <v>100.4493015067371</v>
      </c>
    </row>
    <row r="23" spans="1:7" ht="24.75" customHeight="1" x14ac:dyDescent="0.3">
      <c r="A23" s="14" t="s">
        <v>53</v>
      </c>
      <c r="B23" s="15" t="s">
        <v>54</v>
      </c>
      <c r="C23" s="5">
        <v>1157489</v>
      </c>
      <c r="D23" s="5">
        <v>1157489</v>
      </c>
      <c r="E23" s="13">
        <f t="shared" si="0"/>
        <v>100</v>
      </c>
      <c r="F23" s="5"/>
      <c r="G23" s="13" t="e">
        <f t="shared" si="1"/>
        <v>#DIV/0!</v>
      </c>
    </row>
    <row r="24" spans="1:7" x14ac:dyDescent="0.3">
      <c r="A24" s="16" t="s">
        <v>61</v>
      </c>
      <c r="B24" s="17"/>
      <c r="C24" s="18">
        <f>SUM(C4:C23)</f>
        <v>148670218.97</v>
      </c>
      <c r="D24" s="18">
        <f>SUM(D4:D23)</f>
        <v>147459605.44</v>
      </c>
      <c r="E24" s="20">
        <f>D24*100/C24</f>
        <v>99.185705423461926</v>
      </c>
      <c r="F24" s="18">
        <f>SUM(F4:F23)</f>
        <v>84434143.599999994</v>
      </c>
      <c r="G24" s="13">
        <f t="shared" si="1"/>
        <v>174.64452075048939</v>
      </c>
    </row>
    <row r="26" spans="1:7" x14ac:dyDescent="0.3">
      <c r="C26" s="21"/>
      <c r="D26" s="21"/>
    </row>
  </sheetData>
  <mergeCells count="2">
    <mergeCell ref="A2:E2"/>
    <mergeCell ref="A1:G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21"/>
  <sheetViews>
    <sheetView zoomScaleNormal="100" workbookViewId="0">
      <selection activeCell="G15" sqref="G15"/>
    </sheetView>
  </sheetViews>
  <sheetFormatPr defaultColWidth="9.140625" defaultRowHeight="18.75" x14ac:dyDescent="0.3"/>
  <cols>
    <col min="1" max="1" width="9.140625" style="7"/>
    <col min="2" max="2" width="67.140625" style="7" customWidth="1"/>
    <col min="3" max="3" width="19.42578125" style="7" bestFit="1" customWidth="1"/>
    <col min="4" max="4" width="17.85546875" style="7" bestFit="1" customWidth="1"/>
    <col min="5" max="5" width="16" style="7" customWidth="1"/>
    <col min="6" max="6" width="21.42578125" style="7" customWidth="1"/>
    <col min="7" max="7" width="21.140625" style="7" customWidth="1"/>
    <col min="8" max="16384" width="9.140625" style="7"/>
  </cols>
  <sheetData>
    <row r="1" spans="1:7" ht="38.25" customHeight="1" x14ac:dyDescent="0.3">
      <c r="A1" s="35" t="s">
        <v>92</v>
      </c>
      <c r="B1" s="35"/>
      <c r="C1" s="35"/>
      <c r="D1" s="35"/>
      <c r="E1" s="35"/>
      <c r="F1" s="35"/>
      <c r="G1" s="35"/>
    </row>
    <row r="2" spans="1:7" x14ac:dyDescent="0.3">
      <c r="A2" s="34"/>
      <c r="B2" s="34"/>
      <c r="C2" s="34"/>
      <c r="D2" s="34"/>
      <c r="E2" s="34"/>
      <c r="F2" s="8"/>
      <c r="G2" s="9" t="s">
        <v>0</v>
      </c>
    </row>
    <row r="3" spans="1:7" ht="56.25" x14ac:dyDescent="0.3">
      <c r="A3" s="10" t="s">
        <v>1</v>
      </c>
      <c r="B3" s="10" t="s">
        <v>2</v>
      </c>
      <c r="C3" s="10" t="s">
        <v>82</v>
      </c>
      <c r="D3" s="10" t="s">
        <v>90</v>
      </c>
      <c r="E3" s="10" t="s">
        <v>62</v>
      </c>
      <c r="F3" s="10" t="s">
        <v>89</v>
      </c>
      <c r="G3" s="11" t="s">
        <v>95</v>
      </c>
    </row>
    <row r="4" spans="1:7" ht="75" x14ac:dyDescent="0.3">
      <c r="A4" s="14" t="s">
        <v>3</v>
      </c>
      <c r="B4" s="15" t="s">
        <v>4</v>
      </c>
      <c r="C4" s="36">
        <v>6655346.8399999999</v>
      </c>
      <c r="D4" s="37">
        <v>6391378.7800000003</v>
      </c>
      <c r="E4" s="13">
        <f>D4*100/C4</f>
        <v>96.033744501285824</v>
      </c>
      <c r="F4" s="5">
        <v>5163940.07</v>
      </c>
      <c r="G4" s="13">
        <f>D4/F4*100</f>
        <v>123.76942205682879</v>
      </c>
    </row>
    <row r="5" spans="1:7" ht="70.5" customHeight="1" x14ac:dyDescent="0.3">
      <c r="A5" s="14" t="s">
        <v>5</v>
      </c>
      <c r="B5" s="15" t="s">
        <v>6</v>
      </c>
      <c r="C5" s="36">
        <v>4236</v>
      </c>
      <c r="D5" s="37">
        <v>4236</v>
      </c>
      <c r="E5" s="13">
        <f t="shared" ref="E5:E18" si="0">D5*100/C5</f>
        <v>100</v>
      </c>
      <c r="F5" s="5">
        <v>4980</v>
      </c>
      <c r="G5" s="13">
        <f>D5/F5*100</f>
        <v>85.060240963855421</v>
      </c>
    </row>
    <row r="6" spans="1:7" x14ac:dyDescent="0.3">
      <c r="A6" s="14" t="s">
        <v>7</v>
      </c>
      <c r="B6" s="15" t="s">
        <v>8</v>
      </c>
      <c r="C6" s="36">
        <v>50000</v>
      </c>
      <c r="D6" s="37">
        <v>0</v>
      </c>
      <c r="E6" s="13">
        <f t="shared" si="0"/>
        <v>0</v>
      </c>
      <c r="F6" s="5">
        <v>0</v>
      </c>
      <c r="G6" s="13" t="e">
        <f t="shared" ref="G6:G19" si="1">D6/F6*100</f>
        <v>#DIV/0!</v>
      </c>
    </row>
    <row r="7" spans="1:7" x14ac:dyDescent="0.3">
      <c r="A7" s="14" t="s">
        <v>9</v>
      </c>
      <c r="B7" s="15" t="s">
        <v>10</v>
      </c>
      <c r="C7" s="36">
        <v>44883</v>
      </c>
      <c r="D7" s="37">
        <v>44627</v>
      </c>
      <c r="E7" s="13">
        <f t="shared" si="0"/>
        <v>99.429628144286255</v>
      </c>
      <c r="F7" s="5">
        <v>125270.22</v>
      </c>
      <c r="G7" s="13">
        <f t="shared" si="1"/>
        <v>35.624588190233879</v>
      </c>
    </row>
    <row r="8" spans="1:7" ht="56.25" x14ac:dyDescent="0.3">
      <c r="A8" s="14" t="s">
        <v>65</v>
      </c>
      <c r="B8" s="15" t="s">
        <v>66</v>
      </c>
      <c r="C8" s="36">
        <v>47000</v>
      </c>
      <c r="D8" s="37">
        <v>47000</v>
      </c>
      <c r="E8" s="13">
        <f t="shared" si="0"/>
        <v>100</v>
      </c>
      <c r="F8" s="5">
        <v>13820</v>
      </c>
      <c r="G8" s="13">
        <f t="shared" si="1"/>
        <v>340.08683068017365</v>
      </c>
    </row>
    <row r="9" spans="1:7" x14ac:dyDescent="0.3">
      <c r="A9" s="14" t="s">
        <v>17</v>
      </c>
      <c r="B9" s="15" t="s">
        <v>18</v>
      </c>
      <c r="C9" s="36">
        <v>3150</v>
      </c>
      <c r="D9" s="37">
        <v>3150</v>
      </c>
      <c r="E9" s="13">
        <f t="shared" si="0"/>
        <v>100</v>
      </c>
      <c r="F9" s="5">
        <v>380000</v>
      </c>
      <c r="G9" s="13">
        <f t="shared" si="1"/>
        <v>0.82894736842105265</v>
      </c>
    </row>
    <row r="10" spans="1:7" x14ac:dyDescent="0.3">
      <c r="A10" s="14" t="s">
        <v>21</v>
      </c>
      <c r="B10" s="15" t="s">
        <v>22</v>
      </c>
      <c r="C10" s="36">
        <v>2205978.5299999998</v>
      </c>
      <c r="D10" s="37">
        <v>1840421.22</v>
      </c>
      <c r="E10" s="13">
        <f t="shared" si="0"/>
        <v>83.428791122459387</v>
      </c>
      <c r="F10" s="5">
        <v>540320.76</v>
      </c>
      <c r="G10" s="13">
        <f t="shared" si="1"/>
        <v>340.61641829197902</v>
      </c>
    </row>
    <row r="11" spans="1:7" x14ac:dyDescent="0.3">
      <c r="A11" s="14" t="s">
        <v>23</v>
      </c>
      <c r="B11" s="15" t="s">
        <v>24</v>
      </c>
      <c r="C11" s="36">
        <v>384599.44</v>
      </c>
      <c r="D11" s="37">
        <v>384599.44</v>
      </c>
      <c r="E11" s="13">
        <f t="shared" si="0"/>
        <v>100</v>
      </c>
      <c r="F11" s="5">
        <v>0</v>
      </c>
      <c r="G11" s="13" t="e">
        <f t="shared" si="1"/>
        <v>#DIV/0!</v>
      </c>
    </row>
    <row r="12" spans="1:7" x14ac:dyDescent="0.3">
      <c r="A12" s="14" t="s">
        <v>25</v>
      </c>
      <c r="B12" s="15" t="s">
        <v>26</v>
      </c>
      <c r="C12" s="36">
        <v>510875</v>
      </c>
      <c r="D12" s="37">
        <v>332219.28999999998</v>
      </c>
      <c r="E12" s="13">
        <f t="shared" si="0"/>
        <v>65.029467090775626</v>
      </c>
      <c r="F12" s="5">
        <v>469925.59</v>
      </c>
      <c r="G12" s="13">
        <f t="shared" si="1"/>
        <v>70.696147873113262</v>
      </c>
    </row>
    <row r="13" spans="1:7" x14ac:dyDescent="0.3">
      <c r="A13" s="14" t="s">
        <v>63</v>
      </c>
      <c r="B13" s="15" t="s">
        <v>64</v>
      </c>
      <c r="C13" s="36">
        <v>253762.92</v>
      </c>
      <c r="D13" s="37">
        <v>222273.98</v>
      </c>
      <c r="E13" s="13">
        <f t="shared" si="0"/>
        <v>87.591197327016886</v>
      </c>
      <c r="F13" s="5">
        <v>123000</v>
      </c>
      <c r="G13" s="13">
        <f t="shared" si="1"/>
        <v>180.71055284552847</v>
      </c>
    </row>
    <row r="14" spans="1:7" x14ac:dyDescent="0.3">
      <c r="A14" s="14" t="s">
        <v>27</v>
      </c>
      <c r="B14" s="15" t="s">
        <v>28</v>
      </c>
      <c r="C14" s="36">
        <v>8076803.4699999997</v>
      </c>
      <c r="D14" s="37">
        <v>7267760.4400000004</v>
      </c>
      <c r="E14" s="13">
        <f t="shared" si="0"/>
        <v>89.983128436824529</v>
      </c>
      <c r="F14" s="5">
        <v>2460855.61</v>
      </c>
      <c r="G14" s="13">
        <f t="shared" si="1"/>
        <v>295.33469621161561</v>
      </c>
    </row>
    <row r="15" spans="1:7" x14ac:dyDescent="0.3">
      <c r="A15" s="14" t="s">
        <v>76</v>
      </c>
      <c r="B15" s="15" t="s">
        <v>87</v>
      </c>
      <c r="C15" s="36">
        <v>53125</v>
      </c>
      <c r="D15" s="37">
        <v>53125</v>
      </c>
      <c r="E15" s="13">
        <f t="shared" si="0"/>
        <v>100</v>
      </c>
      <c r="F15" s="5"/>
      <c r="G15" s="13" t="e">
        <f t="shared" si="1"/>
        <v>#DIV/0!</v>
      </c>
    </row>
    <row r="16" spans="1:7" x14ac:dyDescent="0.3">
      <c r="A16" s="14" t="s">
        <v>43</v>
      </c>
      <c r="B16" s="15" t="s">
        <v>44</v>
      </c>
      <c r="C16" s="36">
        <v>111258</v>
      </c>
      <c r="D16" s="37">
        <v>111257.61</v>
      </c>
      <c r="E16" s="13">
        <f t="shared" si="0"/>
        <v>99.999649463409369</v>
      </c>
      <c r="F16" s="5">
        <v>107243.94</v>
      </c>
      <c r="G16" s="13">
        <f t="shared" si="1"/>
        <v>103.74256111813871</v>
      </c>
    </row>
    <row r="17" spans="1:7" x14ac:dyDescent="0.3">
      <c r="A17" s="14" t="s">
        <v>45</v>
      </c>
      <c r="B17" s="15" t="s">
        <v>46</v>
      </c>
      <c r="C17" s="36">
        <v>45000</v>
      </c>
      <c r="D17" s="37">
        <v>40000</v>
      </c>
      <c r="E17" s="13">
        <f t="shared" si="0"/>
        <v>88.888888888888886</v>
      </c>
      <c r="F17" s="5">
        <v>180000</v>
      </c>
      <c r="G17" s="13">
        <f t="shared" si="1"/>
        <v>22.222222222222221</v>
      </c>
    </row>
    <row r="18" spans="1:7" x14ac:dyDescent="0.3">
      <c r="A18" s="14" t="s">
        <v>51</v>
      </c>
      <c r="B18" s="15" t="s">
        <v>52</v>
      </c>
      <c r="C18" s="36">
        <v>8518137</v>
      </c>
      <c r="D18" s="37">
        <v>8068421.79</v>
      </c>
      <c r="E18" s="13">
        <f t="shared" si="0"/>
        <v>94.720498038479548</v>
      </c>
      <c r="F18" s="5">
        <v>7968132.4199999999</v>
      </c>
      <c r="G18" s="13">
        <f t="shared" si="1"/>
        <v>101.25863081477253</v>
      </c>
    </row>
    <row r="19" spans="1:7" x14ac:dyDescent="0.3">
      <c r="A19" s="16" t="s">
        <v>61</v>
      </c>
      <c r="B19" s="17"/>
      <c r="C19" s="18">
        <f>SUM(C4:C18)</f>
        <v>26964155.199999999</v>
      </c>
      <c r="D19" s="18">
        <f>SUM(D4:D18)</f>
        <v>24810470.549999997</v>
      </c>
      <c r="E19" s="20">
        <f t="shared" ref="E19" si="2">D19*100/C19</f>
        <v>92.012786478843566</v>
      </c>
      <c r="F19" s="18">
        <f>SUM(F4:F18)</f>
        <v>17537488.609999999</v>
      </c>
      <c r="G19" s="13">
        <f t="shared" si="1"/>
        <v>141.47105724050417</v>
      </c>
    </row>
    <row r="21" spans="1:7" x14ac:dyDescent="0.3">
      <c r="C21" s="21"/>
      <c r="D21" s="21"/>
    </row>
  </sheetData>
  <mergeCells count="2">
    <mergeCell ref="A2:E2"/>
    <mergeCell ref="A1:G1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7"/>
  <sheetViews>
    <sheetView workbookViewId="0">
      <selection activeCell="G15" sqref="G15"/>
    </sheetView>
  </sheetViews>
  <sheetFormatPr defaultColWidth="9.140625" defaultRowHeight="18.75" x14ac:dyDescent="0.3"/>
  <cols>
    <col min="1" max="1" width="9.140625" style="7"/>
    <col min="2" max="2" width="74" style="7" customWidth="1"/>
    <col min="3" max="5" width="17.85546875" style="7" bestFit="1" customWidth="1"/>
    <col min="6" max="6" width="22.42578125" style="7" customWidth="1"/>
    <col min="7" max="7" width="21.140625" style="7" customWidth="1"/>
    <col min="8" max="13" width="9.140625" style="7"/>
    <col min="14" max="14" width="9.140625" style="7" customWidth="1"/>
    <col min="15" max="16384" width="9.140625" style="7"/>
  </cols>
  <sheetData>
    <row r="1" spans="1:7" ht="52.5" customHeight="1" x14ac:dyDescent="0.3">
      <c r="A1" s="35" t="s">
        <v>93</v>
      </c>
      <c r="B1" s="35"/>
      <c r="C1" s="35"/>
      <c r="D1" s="35"/>
      <c r="E1" s="35"/>
      <c r="F1" s="35"/>
      <c r="G1" s="35"/>
    </row>
    <row r="2" spans="1:7" x14ac:dyDescent="0.3">
      <c r="A2" s="34"/>
      <c r="B2" s="34"/>
      <c r="C2" s="34"/>
      <c r="D2" s="34"/>
      <c r="E2" s="34"/>
      <c r="F2" s="8"/>
      <c r="G2" s="9" t="s">
        <v>0</v>
      </c>
    </row>
    <row r="3" spans="1:7" ht="56.25" x14ac:dyDescent="0.3">
      <c r="A3" s="10" t="s">
        <v>1</v>
      </c>
      <c r="B3" s="10" t="s">
        <v>2</v>
      </c>
      <c r="C3" s="10" t="s">
        <v>82</v>
      </c>
      <c r="D3" s="10" t="s">
        <v>90</v>
      </c>
      <c r="E3" s="10" t="s">
        <v>62</v>
      </c>
      <c r="F3" s="10" t="s">
        <v>89</v>
      </c>
      <c r="G3" s="11" t="s">
        <v>94</v>
      </c>
    </row>
    <row r="4" spans="1:7" ht="37.5" x14ac:dyDescent="0.3">
      <c r="A4" s="14" t="s">
        <v>67</v>
      </c>
      <c r="B4" s="15" t="s">
        <v>68</v>
      </c>
      <c r="C4" s="36">
        <v>670953</v>
      </c>
      <c r="D4" s="37">
        <v>670862.88</v>
      </c>
      <c r="E4" s="13">
        <f>D4*100/C4</f>
        <v>99.9865683587375</v>
      </c>
      <c r="F4" s="5">
        <v>646653</v>
      </c>
      <c r="G4" s="13">
        <f>D4/F4*100</f>
        <v>103.74387499942009</v>
      </c>
    </row>
    <row r="5" spans="1:7" ht="56.25" x14ac:dyDescent="0.3">
      <c r="A5" s="14" t="s">
        <v>3</v>
      </c>
      <c r="B5" s="15" t="s">
        <v>4</v>
      </c>
      <c r="C5" s="36">
        <v>2084198.98</v>
      </c>
      <c r="D5" s="37">
        <v>2079759.76</v>
      </c>
      <c r="E5" s="13">
        <f t="shared" ref="E5:E14" si="0">D5*100/C5</f>
        <v>99.787005941246548</v>
      </c>
      <c r="F5" s="5">
        <v>1540380.17</v>
      </c>
      <c r="G5" s="13">
        <f t="shared" ref="G5:G14" si="1">D5/F5*100</f>
        <v>135.01600452309123</v>
      </c>
    </row>
    <row r="6" spans="1:7" ht="56.25" x14ac:dyDescent="0.3">
      <c r="A6" s="14" t="s">
        <v>5</v>
      </c>
      <c r="B6" s="15" t="s">
        <v>6</v>
      </c>
      <c r="C6" s="36">
        <v>344</v>
      </c>
      <c r="D6" s="37">
        <v>344</v>
      </c>
      <c r="E6" s="13">
        <f t="shared" si="0"/>
        <v>100</v>
      </c>
      <c r="F6" s="5">
        <v>364</v>
      </c>
      <c r="G6" s="13">
        <f t="shared" si="1"/>
        <v>94.505494505494497</v>
      </c>
    </row>
    <row r="7" spans="1:7" x14ac:dyDescent="0.3">
      <c r="A7" s="14" t="s">
        <v>7</v>
      </c>
      <c r="B7" s="15" t="s">
        <v>8</v>
      </c>
      <c r="C7" s="36">
        <v>1000</v>
      </c>
      <c r="D7" s="37">
        <v>0</v>
      </c>
      <c r="E7" s="13">
        <f t="shared" si="0"/>
        <v>0</v>
      </c>
      <c r="F7" s="5">
        <v>0</v>
      </c>
      <c r="G7" s="13" t="e">
        <f t="shared" si="1"/>
        <v>#DIV/0!</v>
      </c>
    </row>
    <row r="8" spans="1:7" x14ac:dyDescent="0.3">
      <c r="A8" s="14" t="s">
        <v>9</v>
      </c>
      <c r="B8" s="15" t="s">
        <v>10</v>
      </c>
      <c r="C8" s="36">
        <v>208424.78</v>
      </c>
      <c r="D8" s="37">
        <v>208424.36</v>
      </c>
      <c r="E8" s="13">
        <f t="shared" si="0"/>
        <v>99.999798488452285</v>
      </c>
      <c r="F8" s="5">
        <v>238712.46</v>
      </c>
      <c r="G8" s="13">
        <f t="shared" si="1"/>
        <v>87.31188979410625</v>
      </c>
    </row>
    <row r="9" spans="1:7" ht="37.5" x14ac:dyDescent="0.3">
      <c r="A9" s="14" t="s">
        <v>84</v>
      </c>
      <c r="B9" s="15" t="s">
        <v>66</v>
      </c>
      <c r="C9" s="36">
        <v>200000</v>
      </c>
      <c r="D9" s="37">
        <v>200000</v>
      </c>
      <c r="E9" s="13">
        <f t="shared" si="0"/>
        <v>100</v>
      </c>
      <c r="F9" s="5">
        <v>0</v>
      </c>
      <c r="G9" s="13" t="e">
        <f t="shared" si="1"/>
        <v>#DIV/0!</v>
      </c>
    </row>
    <row r="10" spans="1:7" x14ac:dyDescent="0.3">
      <c r="A10" s="14" t="s">
        <v>25</v>
      </c>
      <c r="B10" s="15" t="s">
        <v>26</v>
      </c>
      <c r="C10" s="36">
        <v>1454818.58</v>
      </c>
      <c r="D10" s="37">
        <v>1453641.84</v>
      </c>
      <c r="E10" s="13">
        <f t="shared" si="0"/>
        <v>99.919114313208723</v>
      </c>
      <c r="F10" s="5">
        <v>1996842.94</v>
      </c>
      <c r="G10" s="13">
        <f t="shared" si="1"/>
        <v>72.797004255126851</v>
      </c>
    </row>
    <row r="11" spans="1:7" x14ac:dyDescent="0.3">
      <c r="A11" s="14" t="s">
        <v>63</v>
      </c>
      <c r="B11" s="15" t="s">
        <v>64</v>
      </c>
      <c r="C11" s="36">
        <v>266000</v>
      </c>
      <c r="D11" s="37">
        <v>266000</v>
      </c>
      <c r="E11" s="13">
        <f t="shared" si="0"/>
        <v>100</v>
      </c>
      <c r="F11" s="5">
        <v>305500</v>
      </c>
      <c r="G11" s="13">
        <f t="shared" si="1"/>
        <v>87.070376432078561</v>
      </c>
    </row>
    <row r="12" spans="1:7" x14ac:dyDescent="0.3">
      <c r="A12" s="14" t="s">
        <v>27</v>
      </c>
      <c r="B12" s="15" t="s">
        <v>28</v>
      </c>
      <c r="C12" s="36">
        <v>755699.39</v>
      </c>
      <c r="D12" s="37">
        <v>754526.68</v>
      </c>
      <c r="E12" s="13">
        <f t="shared" si="0"/>
        <v>99.844817924227783</v>
      </c>
      <c r="F12" s="5">
        <v>798948.64</v>
      </c>
      <c r="G12" s="13">
        <f t="shared" si="1"/>
        <v>94.439947979634837</v>
      </c>
    </row>
    <row r="13" spans="1:7" ht="15" customHeight="1" x14ac:dyDescent="0.3">
      <c r="A13" s="14" t="s">
        <v>76</v>
      </c>
      <c r="B13" s="15" t="s">
        <v>81</v>
      </c>
      <c r="C13" s="36">
        <v>585000</v>
      </c>
      <c r="D13" s="37">
        <v>585000</v>
      </c>
      <c r="E13" s="13">
        <f t="shared" si="0"/>
        <v>100</v>
      </c>
      <c r="F13" s="5">
        <v>89828.04</v>
      </c>
      <c r="G13" s="13">
        <f t="shared" si="1"/>
        <v>651.24431079649514</v>
      </c>
    </row>
    <row r="14" spans="1:7" x14ac:dyDescent="0.3">
      <c r="A14" s="14" t="s">
        <v>43</v>
      </c>
      <c r="B14" s="15" t="s">
        <v>44</v>
      </c>
      <c r="C14" s="5">
        <v>76650.600000000006</v>
      </c>
      <c r="D14" s="5">
        <v>76650.600000000006</v>
      </c>
      <c r="E14" s="13">
        <f t="shared" si="0"/>
        <v>100</v>
      </c>
      <c r="F14" s="5">
        <v>205915.95</v>
      </c>
      <c r="G14" s="13">
        <f t="shared" si="1"/>
        <v>37.224216968136759</v>
      </c>
    </row>
    <row r="15" spans="1:7" s="25" customFormat="1" x14ac:dyDescent="0.3">
      <c r="A15" s="16" t="s">
        <v>61</v>
      </c>
      <c r="B15" s="17"/>
      <c r="C15" s="18">
        <f>SUM(C4:C14)</f>
        <v>6303089.3299999991</v>
      </c>
      <c r="D15" s="18">
        <f>SUM(D4:D14)</f>
        <v>6295210.1199999992</v>
      </c>
      <c r="E15" s="20">
        <f t="shared" ref="E15" si="2">D15*100/C15</f>
        <v>99.874994473543339</v>
      </c>
      <c r="F15" s="24">
        <f>SUM(F4:F14)</f>
        <v>5823145.2000000002</v>
      </c>
      <c r="G15" s="20">
        <f>D15/F15*100</f>
        <v>108.10670013861237</v>
      </c>
    </row>
    <row r="16" spans="1:7" x14ac:dyDescent="0.3">
      <c r="C16" s="21"/>
      <c r="D16" s="21"/>
    </row>
    <row r="17" spans="3:4" x14ac:dyDescent="0.3">
      <c r="C17" s="21"/>
      <c r="D17" s="21"/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9"/>
  <sheetViews>
    <sheetView workbookViewId="0">
      <selection activeCell="G17" sqref="G17"/>
    </sheetView>
  </sheetViews>
  <sheetFormatPr defaultColWidth="9.140625" defaultRowHeight="18.75" x14ac:dyDescent="0.3"/>
  <cols>
    <col min="1" max="1" width="12.42578125" style="2" customWidth="1"/>
    <col min="2" max="2" width="74.5703125" style="2" customWidth="1"/>
    <col min="3" max="3" width="17.85546875" style="2" bestFit="1" customWidth="1"/>
    <col min="4" max="4" width="18.140625" style="2" customWidth="1"/>
    <col min="5" max="5" width="16" style="2" customWidth="1"/>
    <col min="6" max="6" width="22.42578125" style="2" customWidth="1"/>
    <col min="7" max="7" width="21.140625" style="2" customWidth="1"/>
    <col min="8" max="16384" width="9.140625" style="2"/>
  </cols>
  <sheetData>
    <row r="1" spans="1:7" s="7" customFormat="1" ht="52.5" customHeight="1" x14ac:dyDescent="0.3">
      <c r="A1" s="35" t="s">
        <v>98</v>
      </c>
      <c r="B1" s="35"/>
      <c r="C1" s="35"/>
      <c r="D1" s="35"/>
      <c r="E1" s="35"/>
      <c r="F1" s="35"/>
      <c r="G1" s="35"/>
    </row>
    <row r="2" spans="1:7" s="7" customFormat="1" x14ac:dyDescent="0.3">
      <c r="A2" s="34"/>
      <c r="B2" s="34"/>
      <c r="C2" s="34"/>
      <c r="D2" s="34"/>
      <c r="E2" s="34"/>
      <c r="F2" s="8"/>
      <c r="G2" s="9" t="s">
        <v>0</v>
      </c>
    </row>
    <row r="3" spans="1:7" s="7" customFormat="1" ht="56.25" x14ac:dyDescent="0.3">
      <c r="A3" s="10" t="s">
        <v>1</v>
      </c>
      <c r="B3" s="10" t="s">
        <v>2</v>
      </c>
      <c r="C3" s="10" t="s">
        <v>82</v>
      </c>
      <c r="D3" s="10" t="s">
        <v>90</v>
      </c>
      <c r="E3" s="10" t="s">
        <v>62</v>
      </c>
      <c r="F3" s="10" t="s">
        <v>89</v>
      </c>
      <c r="G3" s="11" t="s">
        <v>99</v>
      </c>
    </row>
    <row r="4" spans="1:7" ht="37.5" x14ac:dyDescent="0.3">
      <c r="A4" s="14" t="s">
        <v>67</v>
      </c>
      <c r="B4" s="15" t="s">
        <v>68</v>
      </c>
      <c r="C4" s="36">
        <v>670954</v>
      </c>
      <c r="D4" s="37">
        <v>670918.55000000005</v>
      </c>
      <c r="E4" s="4">
        <f>D4*100/C4</f>
        <v>99.994716478327888</v>
      </c>
      <c r="F4" s="3">
        <v>646649.59</v>
      </c>
      <c r="G4" s="4">
        <f>D4/F4*100</f>
        <v>103.75303106586678</v>
      </c>
    </row>
    <row r="5" spans="1:7" ht="56.25" x14ac:dyDescent="0.3">
      <c r="A5" s="14" t="s">
        <v>3</v>
      </c>
      <c r="B5" s="15" t="s">
        <v>4</v>
      </c>
      <c r="C5" s="36">
        <v>1205125.7</v>
      </c>
      <c r="D5" s="37">
        <v>1201688.24</v>
      </c>
      <c r="E5" s="4">
        <f t="shared" ref="E5:E16" si="0">D5*100/C5</f>
        <v>99.714763364518745</v>
      </c>
      <c r="F5" s="3">
        <v>1144325.8899999999</v>
      </c>
      <c r="G5" s="4">
        <f t="shared" ref="G5:G17" si="1">D5/F5*100</f>
        <v>105.01276345325019</v>
      </c>
    </row>
    <row r="6" spans="1:7" ht="57.75" customHeight="1" x14ac:dyDescent="0.3">
      <c r="A6" s="14" t="s">
        <v>5</v>
      </c>
      <c r="B6" s="15" t="s">
        <v>6</v>
      </c>
      <c r="C6" s="36">
        <v>466</v>
      </c>
      <c r="D6" s="37">
        <v>466</v>
      </c>
      <c r="E6" s="4">
        <f t="shared" si="0"/>
        <v>100</v>
      </c>
      <c r="F6" s="3">
        <v>478</v>
      </c>
      <c r="G6" s="4">
        <f t="shared" si="1"/>
        <v>97.489539748953973</v>
      </c>
    </row>
    <row r="7" spans="1:7" ht="18.75" customHeight="1" x14ac:dyDescent="0.3">
      <c r="A7" s="14" t="s">
        <v>70</v>
      </c>
      <c r="B7" s="15" t="s">
        <v>71</v>
      </c>
      <c r="C7" s="36">
        <v>159987.07</v>
      </c>
      <c r="D7" s="37">
        <v>159987.07</v>
      </c>
      <c r="E7" s="4">
        <f t="shared" si="0"/>
        <v>100</v>
      </c>
      <c r="F7" s="3">
        <v>11312.99</v>
      </c>
      <c r="G7" s="4">
        <f t="shared" si="1"/>
        <v>1414.1890870583286</v>
      </c>
    </row>
    <row r="8" spans="1:7" x14ac:dyDescent="0.3">
      <c r="A8" s="14" t="s">
        <v>7</v>
      </c>
      <c r="B8" s="15" t="s">
        <v>8</v>
      </c>
      <c r="C8" s="36">
        <v>1000</v>
      </c>
      <c r="D8" s="37">
        <v>0</v>
      </c>
      <c r="E8" s="4">
        <f t="shared" si="0"/>
        <v>0</v>
      </c>
      <c r="F8" s="39"/>
      <c r="G8" s="4" t="e">
        <f t="shared" si="1"/>
        <v>#DIV/0!</v>
      </c>
    </row>
    <row r="9" spans="1:7" x14ac:dyDescent="0.3">
      <c r="A9" s="14" t="s">
        <v>9</v>
      </c>
      <c r="B9" s="15" t="s">
        <v>10</v>
      </c>
      <c r="C9" s="36">
        <v>5558.91</v>
      </c>
      <c r="D9" s="37">
        <v>5558.91</v>
      </c>
      <c r="E9" s="4">
        <f t="shared" si="0"/>
        <v>100</v>
      </c>
      <c r="F9" s="39"/>
      <c r="G9" s="4" t="e">
        <f t="shared" si="1"/>
        <v>#DIV/0!</v>
      </c>
    </row>
    <row r="10" spans="1:7" ht="37.5" x14ac:dyDescent="0.3">
      <c r="A10" s="14" t="s">
        <v>65</v>
      </c>
      <c r="B10" s="15" t="s">
        <v>66</v>
      </c>
      <c r="C10" s="36">
        <v>212000</v>
      </c>
      <c r="D10" s="37">
        <v>212000</v>
      </c>
      <c r="E10" s="4">
        <f t="shared" si="0"/>
        <v>100</v>
      </c>
      <c r="F10" s="3">
        <v>440600</v>
      </c>
      <c r="G10" s="4">
        <f t="shared" si="1"/>
        <v>48.116205174761689</v>
      </c>
    </row>
    <row r="11" spans="1:7" x14ac:dyDescent="0.3">
      <c r="A11" s="14" t="s">
        <v>19</v>
      </c>
      <c r="B11" s="15" t="s">
        <v>20</v>
      </c>
      <c r="C11" s="39"/>
      <c r="D11" s="39"/>
      <c r="E11" s="4">
        <v>0</v>
      </c>
      <c r="F11" s="3">
        <v>28949.1</v>
      </c>
      <c r="G11" s="4">
        <f t="shared" si="1"/>
        <v>0</v>
      </c>
    </row>
    <row r="12" spans="1:7" x14ac:dyDescent="0.3">
      <c r="A12" s="14" t="s">
        <v>63</v>
      </c>
      <c r="B12" s="15" t="s">
        <v>64</v>
      </c>
      <c r="C12" s="39"/>
      <c r="D12" s="39"/>
      <c r="E12" s="4">
        <f>D14*100/C14</f>
        <v>100</v>
      </c>
      <c r="F12" s="3">
        <v>6000</v>
      </c>
      <c r="G12" s="4">
        <f t="shared" si="1"/>
        <v>0</v>
      </c>
    </row>
    <row r="13" spans="1:7" x14ac:dyDescent="0.3">
      <c r="A13" s="14" t="s">
        <v>27</v>
      </c>
      <c r="B13" s="15" t="s">
        <v>28</v>
      </c>
      <c r="C13" s="36">
        <v>1604729.75</v>
      </c>
      <c r="D13" s="37">
        <v>1602729.75</v>
      </c>
      <c r="E13" s="4">
        <f>D15*100/C15</f>
        <v>99.999939494536164</v>
      </c>
      <c r="F13" s="3">
        <v>524192.98</v>
      </c>
      <c r="G13" s="4">
        <f t="shared" si="1"/>
        <v>305.75185306754776</v>
      </c>
    </row>
    <row r="14" spans="1:7" x14ac:dyDescent="0.3">
      <c r="A14" s="14" t="s">
        <v>76</v>
      </c>
      <c r="B14" s="15" t="s">
        <v>87</v>
      </c>
      <c r="C14" s="36">
        <v>300000</v>
      </c>
      <c r="D14" s="37">
        <v>300000</v>
      </c>
      <c r="E14" s="4"/>
      <c r="F14" s="3"/>
      <c r="G14" s="4" t="e">
        <f t="shared" si="1"/>
        <v>#DIV/0!</v>
      </c>
    </row>
    <row r="15" spans="1:7" x14ac:dyDescent="0.3">
      <c r="A15" s="14" t="s">
        <v>43</v>
      </c>
      <c r="B15" s="15" t="s">
        <v>44</v>
      </c>
      <c r="C15" s="36">
        <v>330548.65999999997</v>
      </c>
      <c r="D15" s="37">
        <v>330548.46000000002</v>
      </c>
      <c r="E15" s="4" t="e">
        <f>#REF!*100/#REF!</f>
        <v>#REF!</v>
      </c>
      <c r="F15" s="3">
        <v>318623.76</v>
      </c>
      <c r="G15" s="4">
        <f t="shared" si="1"/>
        <v>103.74256458463738</v>
      </c>
    </row>
    <row r="16" spans="1:7" x14ac:dyDescent="0.3">
      <c r="A16" s="14" t="s">
        <v>85</v>
      </c>
      <c r="B16" s="15" t="s">
        <v>52</v>
      </c>
      <c r="C16" s="36">
        <v>696000</v>
      </c>
      <c r="D16" s="37">
        <v>696000</v>
      </c>
      <c r="E16" s="4" t="e">
        <f>#REF!*100/#REF!</f>
        <v>#REF!</v>
      </c>
      <c r="F16" s="3">
        <v>0</v>
      </c>
      <c r="G16" s="4" t="e">
        <f t="shared" si="1"/>
        <v>#DIV/0!</v>
      </c>
    </row>
    <row r="17" spans="1:7" x14ac:dyDescent="0.3">
      <c r="A17" s="16" t="s">
        <v>61</v>
      </c>
      <c r="B17" s="17"/>
      <c r="C17" s="18">
        <f>SUM(C4:C16)</f>
        <v>5186370.09</v>
      </c>
      <c r="D17" s="18">
        <f>SUM(D4:D16)</f>
        <v>5179896.9800000004</v>
      </c>
      <c r="E17" s="20">
        <f t="shared" ref="E17" si="2">D17*100/C17</f>
        <v>99.875189971257925</v>
      </c>
      <c r="F17" s="24">
        <f>SUM(F4:F16)</f>
        <v>3121132.3099999996</v>
      </c>
      <c r="G17" s="4">
        <f t="shared" si="1"/>
        <v>165.96210815554952</v>
      </c>
    </row>
    <row r="19" spans="1:7" x14ac:dyDescent="0.3">
      <c r="C19" s="31"/>
      <c r="D19" s="31"/>
    </row>
  </sheetData>
  <mergeCells count="2">
    <mergeCell ref="A2:E2"/>
    <mergeCell ref="A1:G1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20"/>
  <sheetViews>
    <sheetView zoomScaleNormal="100" workbookViewId="0">
      <selection sqref="A1:G1"/>
    </sheetView>
  </sheetViews>
  <sheetFormatPr defaultRowHeight="18.75" x14ac:dyDescent="0.3"/>
  <cols>
    <col min="1" max="1" width="11" customWidth="1"/>
    <col min="2" max="2" width="71.28515625" customWidth="1"/>
    <col min="3" max="3" width="19.140625" customWidth="1"/>
    <col min="4" max="4" width="17.42578125" customWidth="1"/>
    <col min="5" max="5" width="13.85546875" customWidth="1"/>
    <col min="6" max="6" width="18.42578125" style="2" customWidth="1"/>
    <col min="7" max="7" width="17.5703125" style="2" customWidth="1"/>
  </cols>
  <sheetData>
    <row r="1" spans="1:7" s="7" customFormat="1" ht="52.5" customHeight="1" x14ac:dyDescent="0.3">
      <c r="A1" s="35" t="s">
        <v>100</v>
      </c>
      <c r="B1" s="35"/>
      <c r="C1" s="35"/>
      <c r="D1" s="35"/>
      <c r="E1" s="35"/>
      <c r="F1" s="35"/>
      <c r="G1" s="35"/>
    </row>
    <row r="2" spans="1:7" s="7" customFormat="1" x14ac:dyDescent="0.3">
      <c r="A2" s="34"/>
      <c r="B2" s="34"/>
      <c r="C2" s="34"/>
      <c r="D2" s="34"/>
      <c r="E2" s="34"/>
      <c r="F2" s="8"/>
      <c r="G2" s="26" t="s">
        <v>0</v>
      </c>
    </row>
    <row r="3" spans="1:7" s="7" customFormat="1" ht="75" x14ac:dyDescent="0.3">
      <c r="A3" s="10" t="s">
        <v>1</v>
      </c>
      <c r="B3" s="10" t="s">
        <v>2</v>
      </c>
      <c r="C3" s="10" t="s">
        <v>82</v>
      </c>
      <c r="D3" s="10" t="s">
        <v>90</v>
      </c>
      <c r="E3" s="10" t="s">
        <v>62</v>
      </c>
      <c r="F3" s="10" t="s">
        <v>89</v>
      </c>
      <c r="G3" s="11" t="s">
        <v>99</v>
      </c>
    </row>
    <row r="4" spans="1:7" s="2" customFormat="1" ht="37.5" x14ac:dyDescent="0.3">
      <c r="A4" s="14" t="s">
        <v>67</v>
      </c>
      <c r="B4" s="15" t="s">
        <v>68</v>
      </c>
      <c r="C4" s="36">
        <v>784224.93</v>
      </c>
      <c r="D4" s="37">
        <v>782727.66</v>
      </c>
      <c r="E4" s="4">
        <f>D4*100/C4</f>
        <v>99.80907645973457</v>
      </c>
      <c r="F4" s="3">
        <v>619872</v>
      </c>
      <c r="G4" s="4">
        <f>D4/F4*100</f>
        <v>126.27246592844973</v>
      </c>
    </row>
    <row r="5" spans="1:7" s="2" customFormat="1" ht="75" x14ac:dyDescent="0.3">
      <c r="A5" s="14" t="s">
        <v>3</v>
      </c>
      <c r="B5" s="15" t="s">
        <v>4</v>
      </c>
      <c r="C5" s="36">
        <v>2015113.74</v>
      </c>
      <c r="D5" s="37">
        <v>1946302.69</v>
      </c>
      <c r="E5" s="4">
        <f t="shared" ref="E5:E18" si="0">D5*100/C5</f>
        <v>96.585252304418304</v>
      </c>
      <c r="F5" s="3">
        <v>1711957.68</v>
      </c>
      <c r="G5" s="4">
        <f t="shared" ref="G5:G18" si="1">D5/F5*100</f>
        <v>113.68871513225724</v>
      </c>
    </row>
    <row r="6" spans="1:7" s="2" customFormat="1" ht="54.75" customHeight="1" x14ac:dyDescent="0.3">
      <c r="A6" s="14" t="s">
        <v>5</v>
      </c>
      <c r="B6" s="15" t="s">
        <v>6</v>
      </c>
      <c r="C6" s="36">
        <v>1226</v>
      </c>
      <c r="D6" s="37">
        <v>1226</v>
      </c>
      <c r="E6" s="4">
        <f t="shared" si="0"/>
        <v>100</v>
      </c>
      <c r="F6" s="3">
        <v>1278</v>
      </c>
      <c r="G6" s="4">
        <f t="shared" si="1"/>
        <v>95.931142410015653</v>
      </c>
    </row>
    <row r="7" spans="1:7" s="2" customFormat="1" x14ac:dyDescent="0.3">
      <c r="A7" s="14" t="s">
        <v>7</v>
      </c>
      <c r="B7" s="15" t="s">
        <v>8</v>
      </c>
      <c r="C7" s="36">
        <v>2000</v>
      </c>
      <c r="D7" s="37">
        <v>0</v>
      </c>
      <c r="E7" s="4">
        <f t="shared" si="0"/>
        <v>0</v>
      </c>
      <c r="F7" s="39"/>
      <c r="G7" s="4" t="e">
        <f t="shared" si="1"/>
        <v>#DIV/0!</v>
      </c>
    </row>
    <row r="8" spans="1:7" s="2" customFormat="1" x14ac:dyDescent="0.3">
      <c r="A8" s="14" t="s">
        <v>9</v>
      </c>
      <c r="B8" s="15" t="s">
        <v>10</v>
      </c>
      <c r="C8" s="36">
        <v>11105</v>
      </c>
      <c r="D8" s="37">
        <v>11105</v>
      </c>
      <c r="E8" s="4">
        <f t="shared" si="0"/>
        <v>100</v>
      </c>
      <c r="F8" s="40">
        <v>16600</v>
      </c>
      <c r="G8" s="4">
        <f t="shared" si="1"/>
        <v>66.897590361445779</v>
      </c>
    </row>
    <row r="9" spans="1:7" s="2" customFormat="1" ht="56.25" x14ac:dyDescent="0.3">
      <c r="A9" s="14" t="s">
        <v>65</v>
      </c>
      <c r="B9" s="15" t="s">
        <v>66</v>
      </c>
      <c r="C9" s="36">
        <v>10800</v>
      </c>
      <c r="D9" s="37">
        <v>10800</v>
      </c>
      <c r="E9" s="4">
        <f t="shared" si="0"/>
        <v>100</v>
      </c>
      <c r="F9" s="3">
        <v>30777.7</v>
      </c>
      <c r="G9" s="4">
        <f t="shared" si="1"/>
        <v>35.090341383534181</v>
      </c>
    </row>
    <row r="10" spans="1:7" s="2" customFormat="1" x14ac:dyDescent="0.3">
      <c r="A10" s="14" t="s">
        <v>13</v>
      </c>
      <c r="B10" s="15" t="s">
        <v>14</v>
      </c>
      <c r="C10" s="36">
        <v>670667</v>
      </c>
      <c r="D10" s="37">
        <v>670667</v>
      </c>
      <c r="E10" s="4">
        <f t="shared" si="0"/>
        <v>100</v>
      </c>
      <c r="F10" s="3"/>
      <c r="G10" s="4" t="e">
        <f t="shared" si="1"/>
        <v>#DIV/0!</v>
      </c>
    </row>
    <row r="11" spans="1:7" s="2" customFormat="1" ht="18.75" customHeight="1" x14ac:dyDescent="0.3">
      <c r="A11" s="14" t="s">
        <v>23</v>
      </c>
      <c r="B11" s="15" t="s">
        <v>24</v>
      </c>
      <c r="C11" s="39"/>
      <c r="D11" s="39"/>
      <c r="E11" s="4">
        <v>0</v>
      </c>
      <c r="F11" s="3"/>
      <c r="G11" s="4" t="e">
        <f t="shared" si="1"/>
        <v>#DIV/0!</v>
      </c>
    </row>
    <row r="12" spans="1:7" s="2" customFormat="1" x14ac:dyDescent="0.3">
      <c r="A12" s="14" t="s">
        <v>25</v>
      </c>
      <c r="B12" s="15" t="s">
        <v>26</v>
      </c>
      <c r="C12" s="36">
        <v>91817.01</v>
      </c>
      <c r="D12" s="37">
        <v>91816.05</v>
      </c>
      <c r="E12" s="4">
        <f>D13*100/C13</f>
        <v>9.6448351568923307</v>
      </c>
      <c r="F12" s="3">
        <v>63676.99</v>
      </c>
      <c r="G12" s="4">
        <f t="shared" si="1"/>
        <v>144.19031113122654</v>
      </c>
    </row>
    <row r="13" spans="1:7" s="2" customFormat="1" x14ac:dyDescent="0.3">
      <c r="A13" s="14" t="s">
        <v>74</v>
      </c>
      <c r="B13" s="15" t="s">
        <v>75</v>
      </c>
      <c r="C13" s="36">
        <v>2213620</v>
      </c>
      <c r="D13" s="37">
        <v>213500</v>
      </c>
      <c r="E13" s="4">
        <f>D14*100/C14</f>
        <v>99.979270447488233</v>
      </c>
      <c r="F13" s="3">
        <v>40500</v>
      </c>
      <c r="G13" s="4">
        <f t="shared" si="1"/>
        <v>527.16049382716051</v>
      </c>
    </row>
    <row r="14" spans="1:7" s="2" customFormat="1" x14ac:dyDescent="0.3">
      <c r="A14" s="14" t="s">
        <v>27</v>
      </c>
      <c r="B14" s="15" t="s">
        <v>28</v>
      </c>
      <c r="C14" s="36">
        <v>2043266.49</v>
      </c>
      <c r="D14" s="37">
        <v>2042842.93</v>
      </c>
      <c r="E14" s="4">
        <f>D15*100/C15</f>
        <v>100</v>
      </c>
      <c r="F14" s="3">
        <v>970656.19</v>
      </c>
      <c r="G14" s="4">
        <f t="shared" si="1"/>
        <v>210.45999098815824</v>
      </c>
    </row>
    <row r="15" spans="1:7" s="2" customFormat="1" x14ac:dyDescent="0.3">
      <c r="A15" s="14" t="s">
        <v>76</v>
      </c>
      <c r="B15" s="15" t="s">
        <v>87</v>
      </c>
      <c r="C15" s="36">
        <v>390000</v>
      </c>
      <c r="D15" s="37">
        <v>390000</v>
      </c>
      <c r="E15" s="4">
        <f>D16*100/C16</f>
        <v>100</v>
      </c>
      <c r="F15" s="3">
        <v>449140</v>
      </c>
      <c r="G15" s="4">
        <f t="shared" si="1"/>
        <v>86.832613439016797</v>
      </c>
    </row>
    <row r="16" spans="1:7" s="2" customFormat="1" x14ac:dyDescent="0.3">
      <c r="A16" s="14" t="s">
        <v>83</v>
      </c>
      <c r="B16" s="15" t="s">
        <v>40</v>
      </c>
      <c r="C16" s="36">
        <v>622372.54</v>
      </c>
      <c r="D16" s="37">
        <v>622372.54</v>
      </c>
      <c r="E16" s="4">
        <f>D17*100/C17</f>
        <v>99.999642564285864</v>
      </c>
      <c r="F16" s="3">
        <v>0</v>
      </c>
      <c r="G16" s="4" t="e">
        <f t="shared" si="1"/>
        <v>#DIV/0!</v>
      </c>
    </row>
    <row r="17" spans="1:7" s="2" customFormat="1" x14ac:dyDescent="0.3">
      <c r="A17" s="14" t="s">
        <v>43</v>
      </c>
      <c r="B17" s="15" t="s">
        <v>44</v>
      </c>
      <c r="C17" s="36">
        <v>237805</v>
      </c>
      <c r="D17" s="37">
        <v>237804.15</v>
      </c>
      <c r="E17" s="4">
        <f>D18*100/C18</f>
        <v>77.206403636968503</v>
      </c>
      <c r="F17" s="3">
        <v>230578.39</v>
      </c>
      <c r="G17" s="4">
        <f t="shared" si="1"/>
        <v>103.13375420827597</v>
      </c>
    </row>
    <row r="18" spans="1:7" s="2" customFormat="1" x14ac:dyDescent="0.3">
      <c r="A18" s="16" t="s">
        <v>61</v>
      </c>
      <c r="B18" s="17"/>
      <c r="C18" s="18">
        <f>SUM(C4:C17)</f>
        <v>9094017.7100000009</v>
      </c>
      <c r="D18" s="18">
        <f>SUM(D4:D17)</f>
        <v>7021164.0200000005</v>
      </c>
      <c r="E18" s="20">
        <f t="shared" si="0"/>
        <v>77.206403636968503</v>
      </c>
      <c r="F18" s="24">
        <f>SUM(F4:F17)</f>
        <v>4135036.95</v>
      </c>
      <c r="G18" s="4">
        <f t="shared" si="1"/>
        <v>169.79688706288346</v>
      </c>
    </row>
    <row r="20" spans="1:7" x14ac:dyDescent="0.3">
      <c r="C20" s="32"/>
      <c r="D20" s="32"/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9"/>
  <sheetViews>
    <sheetView workbookViewId="0">
      <selection activeCell="G7" sqref="G7"/>
    </sheetView>
  </sheetViews>
  <sheetFormatPr defaultColWidth="9.140625" defaultRowHeight="18.75" x14ac:dyDescent="0.3"/>
  <cols>
    <col min="1" max="1" width="12.7109375" style="1" customWidth="1"/>
    <col min="2" max="2" width="78.28515625" style="1" customWidth="1"/>
    <col min="3" max="4" width="17.85546875" style="1" bestFit="1" customWidth="1"/>
    <col min="5" max="5" width="15.7109375" style="1" customWidth="1"/>
    <col min="6" max="6" width="22.42578125" style="2" customWidth="1"/>
    <col min="7" max="7" width="21.140625" style="2" customWidth="1"/>
    <col min="8" max="16384" width="9.140625" style="1"/>
  </cols>
  <sheetData>
    <row r="1" spans="1:7" s="7" customFormat="1" ht="52.5" customHeight="1" x14ac:dyDescent="0.3">
      <c r="A1" s="35" t="s">
        <v>101</v>
      </c>
      <c r="B1" s="35"/>
      <c r="C1" s="35"/>
      <c r="D1" s="35"/>
      <c r="E1" s="35"/>
      <c r="F1" s="35"/>
      <c r="G1" s="35"/>
    </row>
    <row r="2" spans="1:7" s="7" customFormat="1" x14ac:dyDescent="0.3">
      <c r="A2" s="34"/>
      <c r="B2" s="34"/>
      <c r="C2" s="34"/>
      <c r="D2" s="34"/>
      <c r="E2" s="34"/>
      <c r="F2" s="8"/>
      <c r="G2" s="26" t="s">
        <v>0</v>
      </c>
    </row>
    <row r="3" spans="1:7" s="7" customFormat="1" ht="56.25" x14ac:dyDescent="0.3">
      <c r="A3" s="10" t="s">
        <v>1</v>
      </c>
      <c r="B3" s="10" t="s">
        <v>2</v>
      </c>
      <c r="C3" s="10" t="s">
        <v>82</v>
      </c>
      <c r="D3" s="10" t="s">
        <v>90</v>
      </c>
      <c r="E3" s="10" t="s">
        <v>62</v>
      </c>
      <c r="F3" s="10" t="s">
        <v>89</v>
      </c>
      <c r="G3" s="11" t="s">
        <v>99</v>
      </c>
    </row>
    <row r="4" spans="1:7" s="2" customFormat="1" ht="37.5" x14ac:dyDescent="0.3">
      <c r="A4" s="14" t="s">
        <v>67</v>
      </c>
      <c r="B4" s="15" t="s">
        <v>68</v>
      </c>
      <c r="C4" s="36">
        <v>883957</v>
      </c>
      <c r="D4" s="37">
        <v>851298.01</v>
      </c>
      <c r="E4" s="13">
        <f>D4*100/C4</f>
        <v>96.305364401209559</v>
      </c>
      <c r="F4" s="3">
        <v>850145.53</v>
      </c>
      <c r="G4" s="13">
        <f>D4/F4*100</f>
        <v>100.13556267242856</v>
      </c>
    </row>
    <row r="5" spans="1:7" s="2" customFormat="1" ht="56.25" x14ac:dyDescent="0.3">
      <c r="A5" s="14" t="s">
        <v>3</v>
      </c>
      <c r="B5" s="15" t="s">
        <v>4</v>
      </c>
      <c r="C5" s="36">
        <v>3599519.4</v>
      </c>
      <c r="D5" s="37">
        <v>3166287.65</v>
      </c>
      <c r="E5" s="13">
        <f t="shared" ref="E5:E14" si="0">D5*100/C5</f>
        <v>87.964177939977205</v>
      </c>
      <c r="F5" s="3">
        <v>3042728.4</v>
      </c>
      <c r="G5" s="13">
        <f t="shared" ref="G5:G14" si="1">D5/F5*100</f>
        <v>104.06080444117194</v>
      </c>
    </row>
    <row r="6" spans="1:7" s="2" customFormat="1" ht="54.75" customHeight="1" x14ac:dyDescent="0.3">
      <c r="A6" s="14" t="s">
        <v>5</v>
      </c>
      <c r="B6" s="15" t="s">
        <v>6</v>
      </c>
      <c r="C6" s="36">
        <v>2912</v>
      </c>
      <c r="D6" s="37">
        <v>2912</v>
      </c>
      <c r="E6" s="13">
        <f t="shared" si="0"/>
        <v>100</v>
      </c>
      <c r="F6" s="3">
        <v>3012</v>
      </c>
      <c r="G6" s="13">
        <f t="shared" si="1"/>
        <v>96.679946879150066</v>
      </c>
    </row>
    <row r="7" spans="1:7" s="2" customFormat="1" ht="19.5" customHeight="1" x14ac:dyDescent="0.3">
      <c r="A7" s="14" t="s">
        <v>70</v>
      </c>
      <c r="B7" s="15" t="s">
        <v>71</v>
      </c>
      <c r="C7" s="36">
        <v>359911.05</v>
      </c>
      <c r="D7" s="37">
        <v>359911.05</v>
      </c>
      <c r="E7" s="13">
        <f t="shared" si="0"/>
        <v>100</v>
      </c>
      <c r="F7" s="39"/>
      <c r="G7" s="13" t="e">
        <f t="shared" si="1"/>
        <v>#DIV/0!</v>
      </c>
    </row>
    <row r="8" spans="1:7" s="2" customFormat="1" x14ac:dyDescent="0.3">
      <c r="A8" s="14" t="s">
        <v>7</v>
      </c>
      <c r="B8" s="15" t="s">
        <v>8</v>
      </c>
      <c r="C8" s="36">
        <v>10000</v>
      </c>
      <c r="D8" s="37">
        <v>0</v>
      </c>
      <c r="E8" s="13">
        <f t="shared" si="0"/>
        <v>0</v>
      </c>
      <c r="F8" s="3">
        <v>114233.05</v>
      </c>
      <c r="G8" s="13">
        <f t="shared" si="1"/>
        <v>0</v>
      </c>
    </row>
    <row r="9" spans="1:7" s="2" customFormat="1" x14ac:dyDescent="0.3">
      <c r="A9" s="14" t="s">
        <v>9</v>
      </c>
      <c r="B9" s="15" t="s">
        <v>10</v>
      </c>
      <c r="C9" s="36">
        <v>97319.11</v>
      </c>
      <c r="D9" s="37">
        <v>97319.11</v>
      </c>
      <c r="E9" s="13">
        <f t="shared" si="0"/>
        <v>100</v>
      </c>
      <c r="F9" s="3">
        <v>17760</v>
      </c>
      <c r="G9" s="13">
        <f>D9/F10*100</f>
        <v>2.9484569235911153</v>
      </c>
    </row>
    <row r="10" spans="1:7" s="2" customFormat="1" ht="37.5" x14ac:dyDescent="0.3">
      <c r="A10" s="14" t="s">
        <v>65</v>
      </c>
      <c r="B10" s="15" t="s">
        <v>66</v>
      </c>
      <c r="C10" s="36">
        <v>17760</v>
      </c>
      <c r="D10" s="37">
        <v>17760</v>
      </c>
      <c r="E10" s="13">
        <f t="shared" si="0"/>
        <v>100</v>
      </c>
      <c r="F10" s="3">
        <v>3300679.39</v>
      </c>
      <c r="G10" s="13">
        <f>D10/F11*100</f>
        <v>2.5533419882425501</v>
      </c>
    </row>
    <row r="11" spans="1:7" s="2" customFormat="1" x14ac:dyDescent="0.3">
      <c r="A11" s="14" t="s">
        <v>25</v>
      </c>
      <c r="B11" s="15" t="s">
        <v>26</v>
      </c>
      <c r="C11" s="36">
        <v>1344764.85</v>
      </c>
      <c r="D11" s="37">
        <v>1329764.27</v>
      </c>
      <c r="E11" s="13">
        <f t="shared" si="0"/>
        <v>98.884520219278485</v>
      </c>
      <c r="F11" s="3">
        <v>695559</v>
      </c>
      <c r="G11" s="13">
        <f>D11/F12*100</f>
        <v>115.4390330015363</v>
      </c>
    </row>
    <row r="12" spans="1:7" s="2" customFormat="1" x14ac:dyDescent="0.3">
      <c r="A12" s="14" t="s">
        <v>63</v>
      </c>
      <c r="B12" s="15" t="s">
        <v>64</v>
      </c>
      <c r="C12" s="36">
        <v>771481.41</v>
      </c>
      <c r="D12" s="37">
        <v>768481.41</v>
      </c>
      <c r="E12" s="13">
        <f t="shared" si="0"/>
        <v>99.61113774601516</v>
      </c>
      <c r="F12" s="3">
        <v>1151919.1000000001</v>
      </c>
      <c r="G12" s="13">
        <f>D12/F13*100</f>
        <v>427.75140702168278</v>
      </c>
    </row>
    <row r="13" spans="1:7" s="2" customFormat="1" ht="35.25" customHeight="1" x14ac:dyDescent="0.3">
      <c r="A13" s="14" t="s">
        <v>27</v>
      </c>
      <c r="B13" s="15" t="s">
        <v>28</v>
      </c>
      <c r="C13" s="36">
        <v>1217971.02</v>
      </c>
      <c r="D13" s="37">
        <v>1217970.43</v>
      </c>
      <c r="E13" s="13">
        <f t="shared" si="0"/>
        <v>99.999951558781746</v>
      </c>
      <c r="F13" s="3">
        <v>179656.08</v>
      </c>
      <c r="G13" s="13">
        <f>D13/F14*100</f>
        <v>140.39259540870947</v>
      </c>
    </row>
    <row r="14" spans="1:7" s="2" customFormat="1" x14ac:dyDescent="0.3">
      <c r="A14" s="14" t="s">
        <v>43</v>
      </c>
      <c r="B14" s="15" t="s">
        <v>44</v>
      </c>
      <c r="C14" s="36">
        <v>900015</v>
      </c>
      <c r="D14" s="37">
        <v>900014.55</v>
      </c>
      <c r="E14" s="13">
        <f t="shared" si="0"/>
        <v>99.999950000833323</v>
      </c>
      <c r="F14" s="3">
        <v>867546.06</v>
      </c>
      <c r="G14" s="13">
        <f>D14/F15*100</f>
        <v>8.803614826319702</v>
      </c>
    </row>
    <row r="15" spans="1:7" s="2" customFormat="1" x14ac:dyDescent="0.3">
      <c r="A15" s="16" t="s">
        <v>61</v>
      </c>
      <c r="B15" s="17"/>
      <c r="C15" s="18">
        <f>SUM(C4:C14)</f>
        <v>9205610.8399999999</v>
      </c>
      <c r="D15" s="18">
        <f>SUM(D4:D14)</f>
        <v>8711718.4800000004</v>
      </c>
      <c r="E15" s="20">
        <f t="shared" ref="E15" si="2">D15*100/C15</f>
        <v>94.634876831269565</v>
      </c>
      <c r="F15" s="24">
        <f>SUM(F4:F14)</f>
        <v>10223238.609999999</v>
      </c>
      <c r="G15" s="20">
        <f t="shared" ref="G15" si="3">D15/F15*100</f>
        <v>85.214860107818623</v>
      </c>
    </row>
    <row r="16" spans="1:7" s="2" customFormat="1" x14ac:dyDescent="0.3">
      <c r="A16" s="7"/>
      <c r="B16" s="7"/>
      <c r="C16" s="7"/>
      <c r="D16" s="7"/>
      <c r="E16" s="7"/>
      <c r="F16" s="7"/>
      <c r="G16" s="7"/>
    </row>
    <row r="17" spans="3:4" s="2" customFormat="1" x14ac:dyDescent="0.3">
      <c r="C17" s="31"/>
      <c r="D17" s="31"/>
    </row>
    <row r="18" spans="3:4" s="2" customFormat="1" x14ac:dyDescent="0.3"/>
    <row r="19" spans="3:4" s="2" customFormat="1" x14ac:dyDescent="0.3"/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7"/>
  <sheetViews>
    <sheetView workbookViewId="0">
      <selection activeCell="C19" sqref="C19"/>
    </sheetView>
  </sheetViews>
  <sheetFormatPr defaultRowHeight="18.75" x14ac:dyDescent="0.3"/>
  <cols>
    <col min="1" max="1" width="11.5703125" customWidth="1"/>
    <col min="2" max="2" width="69.140625" customWidth="1"/>
    <col min="3" max="3" width="17.85546875" bestFit="1" customWidth="1"/>
    <col min="4" max="4" width="17.5703125" customWidth="1"/>
    <col min="5" max="5" width="15.42578125" bestFit="1" customWidth="1"/>
    <col min="6" max="6" width="18.85546875" style="2" customWidth="1"/>
    <col min="7" max="7" width="20.42578125" style="2" customWidth="1"/>
  </cols>
  <sheetData>
    <row r="1" spans="1:7" s="7" customFormat="1" ht="52.5" customHeight="1" x14ac:dyDescent="0.3">
      <c r="A1" s="35" t="s">
        <v>102</v>
      </c>
      <c r="B1" s="35"/>
      <c r="C1" s="35"/>
      <c r="D1" s="35"/>
      <c r="E1" s="35"/>
      <c r="F1" s="35"/>
      <c r="G1" s="35"/>
    </row>
    <row r="2" spans="1:7" s="7" customFormat="1" ht="21.75" customHeight="1" x14ac:dyDescent="0.3">
      <c r="A2" s="34"/>
      <c r="B2" s="34"/>
      <c r="C2" s="34"/>
      <c r="D2" s="34"/>
      <c r="E2" s="34"/>
      <c r="F2" s="8"/>
      <c r="G2" s="26" t="s">
        <v>0</v>
      </c>
    </row>
    <row r="3" spans="1:7" s="7" customFormat="1" ht="56.25" x14ac:dyDescent="0.3">
      <c r="A3" s="10" t="s">
        <v>1</v>
      </c>
      <c r="B3" s="10" t="s">
        <v>2</v>
      </c>
      <c r="C3" s="10" t="s">
        <v>82</v>
      </c>
      <c r="D3" s="10" t="s">
        <v>90</v>
      </c>
      <c r="E3" s="10" t="s">
        <v>62</v>
      </c>
      <c r="F3" s="10" t="s">
        <v>89</v>
      </c>
      <c r="G3" s="11" t="s">
        <v>99</v>
      </c>
    </row>
    <row r="4" spans="1:7" s="2" customFormat="1" ht="56.25" x14ac:dyDescent="0.3">
      <c r="A4" s="14" t="s">
        <v>67</v>
      </c>
      <c r="B4" s="15" t="s">
        <v>68</v>
      </c>
      <c r="C4" s="36">
        <v>670953</v>
      </c>
      <c r="D4" s="37">
        <v>669788.31000000006</v>
      </c>
      <c r="E4" s="13">
        <f>D4*100/C4</f>
        <v>99.82641258031488</v>
      </c>
      <c r="F4" s="3">
        <v>613907.51</v>
      </c>
      <c r="G4" s="13">
        <f>D4/F4*100</f>
        <v>109.10247864535816</v>
      </c>
    </row>
    <row r="5" spans="1:7" s="2" customFormat="1" ht="75" x14ac:dyDescent="0.3">
      <c r="A5" s="14" t="s">
        <v>3</v>
      </c>
      <c r="B5" s="15" t="s">
        <v>4</v>
      </c>
      <c r="C5" s="36">
        <v>1996393.2</v>
      </c>
      <c r="D5" s="37">
        <v>1987379.96</v>
      </c>
      <c r="E5" s="13">
        <f t="shared" ref="E5:E15" si="0">D5*100/C5</f>
        <v>99.548523807835053</v>
      </c>
      <c r="F5" s="3">
        <v>1615194.73</v>
      </c>
      <c r="G5" s="13">
        <f t="shared" ref="G5:G15" si="1">D5/F5*100</f>
        <v>123.04274667860018</v>
      </c>
    </row>
    <row r="6" spans="1:7" s="2" customFormat="1" ht="56.25" x14ac:dyDescent="0.3">
      <c r="A6" s="14" t="s">
        <v>5</v>
      </c>
      <c r="B6" s="15" t="s">
        <v>6</v>
      </c>
      <c r="C6" s="36">
        <v>418</v>
      </c>
      <c r="D6" s="37">
        <v>418</v>
      </c>
      <c r="E6" s="13">
        <f t="shared" si="0"/>
        <v>100</v>
      </c>
      <c r="F6" s="3">
        <v>432</v>
      </c>
      <c r="G6" s="13">
        <f t="shared" si="1"/>
        <v>96.759259259259252</v>
      </c>
    </row>
    <row r="7" spans="1:7" s="2" customFormat="1" x14ac:dyDescent="0.3">
      <c r="A7" s="14" t="s">
        <v>7</v>
      </c>
      <c r="B7" s="15" t="s">
        <v>8</v>
      </c>
      <c r="C7" s="36">
        <v>1500</v>
      </c>
      <c r="D7" s="37">
        <v>0</v>
      </c>
      <c r="E7" s="13">
        <f t="shared" si="0"/>
        <v>0</v>
      </c>
      <c r="F7" s="3">
        <v>0</v>
      </c>
      <c r="G7" s="13">
        <v>0</v>
      </c>
    </row>
    <row r="8" spans="1:7" s="2" customFormat="1" x14ac:dyDescent="0.3">
      <c r="A8" s="14" t="s">
        <v>9</v>
      </c>
      <c r="B8" s="15" t="s">
        <v>10</v>
      </c>
      <c r="C8" s="36">
        <v>20124.7</v>
      </c>
      <c r="D8" s="37">
        <v>17924.7</v>
      </c>
      <c r="E8" s="13">
        <f t="shared" si="0"/>
        <v>89.068160022261196</v>
      </c>
      <c r="F8" s="3">
        <v>49653.75</v>
      </c>
      <c r="G8" s="13">
        <f t="shared" si="1"/>
        <v>36.099388263726304</v>
      </c>
    </row>
    <row r="9" spans="1:7" s="2" customFormat="1" ht="56.25" x14ac:dyDescent="0.3">
      <c r="A9" s="14" t="s">
        <v>65</v>
      </c>
      <c r="B9" s="15" t="s">
        <v>66</v>
      </c>
      <c r="C9" s="36">
        <v>10800</v>
      </c>
      <c r="D9" s="37">
        <v>10800</v>
      </c>
      <c r="E9" s="13">
        <f>D9*100/C9</f>
        <v>100</v>
      </c>
      <c r="F9" s="3">
        <v>38600</v>
      </c>
      <c r="G9" s="13">
        <f t="shared" si="1"/>
        <v>27.979274611398964</v>
      </c>
    </row>
    <row r="10" spans="1:7" s="2" customFormat="1" ht="32.25" customHeight="1" x14ac:dyDescent="0.3">
      <c r="A10" s="14" t="s">
        <v>19</v>
      </c>
      <c r="B10" s="15" t="s">
        <v>20</v>
      </c>
      <c r="C10" s="36">
        <v>190500</v>
      </c>
      <c r="D10" s="37">
        <v>177329.65</v>
      </c>
      <c r="E10" s="13">
        <f t="shared" si="0"/>
        <v>93.086430446194228</v>
      </c>
      <c r="F10" s="3">
        <v>35012</v>
      </c>
      <c r="G10" s="13">
        <v>0</v>
      </c>
    </row>
    <row r="11" spans="1:7" s="2" customFormat="1" x14ac:dyDescent="0.3">
      <c r="A11" s="14" t="s">
        <v>63</v>
      </c>
      <c r="B11" s="15" t="s">
        <v>64</v>
      </c>
      <c r="C11" s="36">
        <v>8000</v>
      </c>
      <c r="D11" s="37">
        <v>8000</v>
      </c>
      <c r="E11" s="13">
        <f t="shared" si="0"/>
        <v>100</v>
      </c>
      <c r="F11" s="3">
        <v>4000</v>
      </c>
      <c r="G11" s="13">
        <v>0</v>
      </c>
    </row>
    <row r="12" spans="1:7" s="2" customFormat="1" x14ac:dyDescent="0.3">
      <c r="A12" s="14" t="s">
        <v>27</v>
      </c>
      <c r="B12" s="15" t="s">
        <v>28</v>
      </c>
      <c r="C12" s="36">
        <v>679860.3</v>
      </c>
      <c r="D12" s="37">
        <v>679860.19</v>
      </c>
      <c r="E12" s="13">
        <f t="shared" si="0"/>
        <v>99.999983820205415</v>
      </c>
      <c r="F12" s="3">
        <v>605128.95999999996</v>
      </c>
      <c r="G12" s="13">
        <f t="shared" si="1"/>
        <v>112.34963700960536</v>
      </c>
    </row>
    <row r="13" spans="1:7" s="2" customFormat="1" x14ac:dyDescent="0.3">
      <c r="A13" s="14" t="s">
        <v>76</v>
      </c>
      <c r="B13" s="15" t="s">
        <v>87</v>
      </c>
      <c r="C13" s="36">
        <v>350000</v>
      </c>
      <c r="D13" s="37">
        <v>350000</v>
      </c>
      <c r="E13" s="13">
        <f t="shared" si="0"/>
        <v>100</v>
      </c>
      <c r="F13" s="3"/>
      <c r="G13" s="13"/>
    </row>
    <row r="14" spans="1:7" s="2" customFormat="1" ht="21.75" customHeight="1" x14ac:dyDescent="0.3">
      <c r="A14" s="14" t="s">
        <v>43</v>
      </c>
      <c r="B14" s="15" t="s">
        <v>44</v>
      </c>
      <c r="C14" s="36">
        <v>336760.8</v>
      </c>
      <c r="D14" s="37">
        <v>336760.8</v>
      </c>
      <c r="E14" s="13">
        <f t="shared" si="0"/>
        <v>100</v>
      </c>
      <c r="F14" s="3">
        <v>324612</v>
      </c>
      <c r="G14" s="13">
        <f t="shared" si="1"/>
        <v>103.74256034897047</v>
      </c>
    </row>
    <row r="15" spans="1:7" x14ac:dyDescent="0.3">
      <c r="A15" s="16" t="s">
        <v>61</v>
      </c>
      <c r="B15" s="17"/>
      <c r="C15" s="18">
        <f>SUM(C4:C14)</f>
        <v>4265310</v>
      </c>
      <c r="D15" s="18">
        <f>SUM(D4:D14)</f>
        <v>4238261.6100000003</v>
      </c>
      <c r="E15" s="20">
        <f t="shared" si="0"/>
        <v>99.365851720039117</v>
      </c>
      <c r="F15" s="24">
        <f>SUM(F4:F14)</f>
        <v>3286540.95</v>
      </c>
      <c r="G15" s="20">
        <f t="shared" si="1"/>
        <v>128.95812571573163</v>
      </c>
    </row>
    <row r="16" spans="1:7" x14ac:dyDescent="0.3">
      <c r="A16" s="27"/>
      <c r="B16" s="27"/>
      <c r="C16" s="27"/>
      <c r="D16" s="27"/>
      <c r="E16" s="27"/>
      <c r="F16" s="7"/>
      <c r="G16" s="7"/>
    </row>
    <row r="17" spans="3:4" x14ac:dyDescent="0.3">
      <c r="C17" s="32"/>
      <c r="D17" s="32"/>
    </row>
  </sheetData>
  <mergeCells count="2">
    <mergeCell ref="A2:E2"/>
    <mergeCell ref="A1:G1"/>
  </mergeCell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8"/>
  <sheetViews>
    <sheetView workbookViewId="0">
      <selection activeCell="H9" sqref="H9"/>
    </sheetView>
  </sheetViews>
  <sheetFormatPr defaultColWidth="9.140625" defaultRowHeight="18.75" x14ac:dyDescent="0.3"/>
  <cols>
    <col min="1" max="1" width="19.7109375" style="1" customWidth="1"/>
    <col min="2" max="2" width="73.140625" style="1" customWidth="1"/>
    <col min="3" max="3" width="18.42578125" style="1" customWidth="1"/>
    <col min="4" max="4" width="17.7109375" style="1" customWidth="1"/>
    <col min="5" max="5" width="16.42578125" style="1" customWidth="1"/>
    <col min="6" max="6" width="22.42578125" style="2" customWidth="1"/>
    <col min="7" max="7" width="21.140625" style="2" customWidth="1"/>
    <col min="8" max="249" width="48.7109375" style="1" customWidth="1"/>
    <col min="250" max="16384" width="9.140625" style="1"/>
  </cols>
  <sheetData>
    <row r="1" spans="1:7" s="7" customFormat="1" ht="52.5" customHeight="1" x14ac:dyDescent="0.3">
      <c r="A1" s="35" t="s">
        <v>103</v>
      </c>
      <c r="B1" s="35"/>
      <c r="C1" s="35"/>
      <c r="D1" s="35"/>
      <c r="E1" s="35"/>
      <c r="F1" s="35"/>
      <c r="G1" s="35"/>
    </row>
    <row r="2" spans="1:7" s="7" customFormat="1" x14ac:dyDescent="0.3">
      <c r="A2" s="34"/>
      <c r="B2" s="34"/>
      <c r="C2" s="34"/>
      <c r="D2" s="34"/>
      <c r="E2" s="34"/>
      <c r="F2" s="8"/>
      <c r="G2" s="26" t="s">
        <v>0</v>
      </c>
    </row>
    <row r="3" spans="1:7" s="7" customFormat="1" ht="56.25" x14ac:dyDescent="0.3">
      <c r="A3" s="10" t="s">
        <v>1</v>
      </c>
      <c r="B3" s="10" t="s">
        <v>2</v>
      </c>
      <c r="C3" s="10" t="s">
        <v>82</v>
      </c>
      <c r="D3" s="10" t="s">
        <v>90</v>
      </c>
      <c r="E3" s="10" t="s">
        <v>62</v>
      </c>
      <c r="F3" s="10" t="s">
        <v>89</v>
      </c>
      <c r="G3" s="11" t="s">
        <v>99</v>
      </c>
    </row>
    <row r="4" spans="1:7" s="2" customFormat="1" ht="37.5" x14ac:dyDescent="0.3">
      <c r="A4" s="14" t="s">
        <v>67</v>
      </c>
      <c r="B4" s="15" t="s">
        <v>68</v>
      </c>
      <c r="C4" s="36">
        <v>899727.6</v>
      </c>
      <c r="D4" s="37">
        <v>891886.07999999996</v>
      </c>
      <c r="E4" s="13">
        <f>D4*100/C4</f>
        <v>99.128456212747054</v>
      </c>
      <c r="F4" s="3">
        <v>880788.85</v>
      </c>
      <c r="G4" s="13">
        <f>D4/F4*100</f>
        <v>101.25991944607382</v>
      </c>
    </row>
    <row r="5" spans="1:7" s="2" customFormat="1" ht="56.25" x14ac:dyDescent="0.3">
      <c r="A5" s="14" t="s">
        <v>3</v>
      </c>
      <c r="B5" s="15" t="s">
        <v>4</v>
      </c>
      <c r="C5" s="36">
        <v>3008805.5</v>
      </c>
      <c r="D5" s="37">
        <v>3007782.9</v>
      </c>
      <c r="E5" s="13">
        <f t="shared" ref="E5:E16" si="0">D5*100/C5</f>
        <v>99.966013090576979</v>
      </c>
      <c r="F5" s="3">
        <v>2415088.9500000002</v>
      </c>
      <c r="G5" s="13">
        <f t="shared" ref="G5:G16" si="1">D5/F5*100</f>
        <v>124.54128863452418</v>
      </c>
    </row>
    <row r="6" spans="1:7" s="2" customFormat="1" ht="54.75" customHeight="1" x14ac:dyDescent="0.3">
      <c r="A6" s="14" t="s">
        <v>5</v>
      </c>
      <c r="B6" s="15" t="s">
        <v>6</v>
      </c>
      <c r="C6" s="36">
        <v>2042</v>
      </c>
      <c r="D6" s="37">
        <v>2042</v>
      </c>
      <c r="E6" s="13">
        <f t="shared" si="0"/>
        <v>100</v>
      </c>
      <c r="F6" s="3">
        <v>2048</v>
      </c>
      <c r="G6" s="13">
        <f t="shared" si="1"/>
        <v>99.70703125</v>
      </c>
    </row>
    <row r="7" spans="1:7" s="2" customFormat="1" ht="17.25" customHeight="1" x14ac:dyDescent="0.3">
      <c r="A7" s="14" t="s">
        <v>70</v>
      </c>
      <c r="B7" s="15" t="s">
        <v>71</v>
      </c>
      <c r="C7" s="36">
        <v>259936.62</v>
      </c>
      <c r="D7" s="37">
        <v>259936.62</v>
      </c>
      <c r="E7" s="13"/>
      <c r="F7" s="3">
        <v>0</v>
      </c>
      <c r="G7" s="13" t="e">
        <f t="shared" si="1"/>
        <v>#DIV/0!</v>
      </c>
    </row>
    <row r="8" spans="1:7" s="2" customFormat="1" x14ac:dyDescent="0.3">
      <c r="A8" s="14" t="s">
        <v>7</v>
      </c>
      <c r="B8" s="15" t="s">
        <v>8</v>
      </c>
      <c r="C8" s="36">
        <v>5000</v>
      </c>
      <c r="D8" s="37">
        <v>0</v>
      </c>
      <c r="E8" s="13">
        <f t="shared" si="0"/>
        <v>0</v>
      </c>
      <c r="F8" s="3">
        <v>0</v>
      </c>
      <c r="G8" s="13" t="e">
        <f t="shared" si="1"/>
        <v>#DIV/0!</v>
      </c>
    </row>
    <row r="9" spans="1:7" s="2" customFormat="1" x14ac:dyDescent="0.3">
      <c r="A9" s="14" t="s">
        <v>9</v>
      </c>
      <c r="B9" s="15" t="s">
        <v>10</v>
      </c>
      <c r="C9" s="36">
        <v>50238</v>
      </c>
      <c r="D9" s="37">
        <v>49238</v>
      </c>
      <c r="E9" s="13">
        <f t="shared" si="0"/>
        <v>98.009474899478477</v>
      </c>
      <c r="F9" s="3">
        <v>54336</v>
      </c>
      <c r="G9" s="13">
        <f t="shared" si="1"/>
        <v>90.617638398115432</v>
      </c>
    </row>
    <row r="10" spans="1:7" s="2" customFormat="1" ht="52.5" customHeight="1" x14ac:dyDescent="0.3">
      <c r="A10" s="14" t="s">
        <v>65</v>
      </c>
      <c r="B10" s="15" t="s">
        <v>66</v>
      </c>
      <c r="C10" s="36">
        <v>102000</v>
      </c>
      <c r="D10" s="37">
        <v>102000</v>
      </c>
      <c r="E10" s="13">
        <f t="shared" si="0"/>
        <v>100</v>
      </c>
      <c r="F10" s="3">
        <v>82000</v>
      </c>
      <c r="G10" s="13">
        <f t="shared" si="1"/>
        <v>124.39024390243902</v>
      </c>
    </row>
    <row r="11" spans="1:7" s="2" customFormat="1" ht="20.25" customHeight="1" x14ac:dyDescent="0.3">
      <c r="A11" s="14" t="s">
        <v>78</v>
      </c>
      <c r="B11" s="15" t="s">
        <v>14</v>
      </c>
      <c r="C11" s="36">
        <v>677667</v>
      </c>
      <c r="D11" s="37">
        <v>677667</v>
      </c>
      <c r="E11" s="13">
        <f t="shared" si="0"/>
        <v>100</v>
      </c>
      <c r="F11" s="39"/>
      <c r="G11" s="13" t="e">
        <f t="shared" si="1"/>
        <v>#DIV/0!</v>
      </c>
    </row>
    <row r="12" spans="1:7" s="2" customFormat="1" ht="18" customHeight="1" x14ac:dyDescent="0.3">
      <c r="A12" s="14" t="s">
        <v>25</v>
      </c>
      <c r="B12" s="15" t="s">
        <v>26</v>
      </c>
      <c r="C12" s="36">
        <v>2809888.86</v>
      </c>
      <c r="D12" s="37">
        <v>2809493.6</v>
      </c>
      <c r="E12" s="13">
        <f t="shared" si="0"/>
        <v>99.985933251466761</v>
      </c>
      <c r="F12" s="3">
        <v>1402288.99</v>
      </c>
      <c r="G12" s="13">
        <f t="shared" si="1"/>
        <v>200.35054257967184</v>
      </c>
    </row>
    <row r="13" spans="1:7" s="2" customFormat="1" ht="17.25" customHeight="1" x14ac:dyDescent="0.3">
      <c r="A13" s="14" t="s">
        <v>63</v>
      </c>
      <c r="B13" s="15" t="s">
        <v>64</v>
      </c>
      <c r="C13" s="36">
        <v>97000</v>
      </c>
      <c r="D13" s="37">
        <v>97000</v>
      </c>
      <c r="E13" s="13"/>
      <c r="F13" s="3">
        <v>177278.29</v>
      </c>
      <c r="G13" s="13">
        <f t="shared" si="1"/>
        <v>54.716231750655986</v>
      </c>
    </row>
    <row r="14" spans="1:7" s="2" customFormat="1" ht="17.25" customHeight="1" x14ac:dyDescent="0.3">
      <c r="A14" s="14" t="s">
        <v>27</v>
      </c>
      <c r="B14" s="15" t="s">
        <v>28</v>
      </c>
      <c r="C14" s="36">
        <v>1780405.13</v>
      </c>
      <c r="D14" s="37">
        <v>1773090.52</v>
      </c>
      <c r="E14" s="13">
        <f t="shared" si="0"/>
        <v>99.589160361495928</v>
      </c>
      <c r="F14" s="3">
        <v>1011941.91</v>
      </c>
      <c r="G14" s="13">
        <f t="shared" si="1"/>
        <v>175.21663076490231</v>
      </c>
    </row>
    <row r="15" spans="1:7" s="2" customFormat="1" ht="20.25" hidden="1" customHeight="1" x14ac:dyDescent="0.3">
      <c r="A15" s="14" t="s">
        <v>43</v>
      </c>
      <c r="B15" s="15" t="s">
        <v>44</v>
      </c>
      <c r="C15" s="5">
        <v>0</v>
      </c>
      <c r="D15" s="5">
        <v>0</v>
      </c>
      <c r="E15" s="13" t="e">
        <f t="shared" si="0"/>
        <v>#DIV/0!</v>
      </c>
      <c r="F15" s="3">
        <v>0</v>
      </c>
      <c r="G15" s="13" t="e">
        <f t="shared" si="1"/>
        <v>#DIV/0!</v>
      </c>
    </row>
    <row r="16" spans="1:7" s="2" customFormat="1" x14ac:dyDescent="0.3">
      <c r="A16" s="16" t="s">
        <v>61</v>
      </c>
      <c r="B16" s="17"/>
      <c r="C16" s="18">
        <f>SUM(C4:C15)</f>
        <v>9692710.7100000009</v>
      </c>
      <c r="D16" s="18">
        <f>SUM(D4:D15)</f>
        <v>9670136.7199999988</v>
      </c>
      <c r="E16" s="20">
        <f t="shared" si="0"/>
        <v>99.767103438084533</v>
      </c>
      <c r="F16" s="24">
        <f>SUM(F4:F15)</f>
        <v>6025770.9900000002</v>
      </c>
      <c r="G16" s="13">
        <f t="shared" si="1"/>
        <v>160.47965871998727</v>
      </c>
    </row>
    <row r="17" spans="1:7" x14ac:dyDescent="0.3">
      <c r="A17" s="28"/>
      <c r="B17" s="28"/>
      <c r="C17" s="28"/>
      <c r="D17" s="28"/>
      <c r="E17" s="28"/>
      <c r="F17" s="7"/>
      <c r="G17" s="7"/>
    </row>
    <row r="18" spans="1:7" x14ac:dyDescent="0.3">
      <c r="C18" s="33"/>
      <c r="D18" s="33"/>
    </row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МР 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'МР '!LAST_CELL</vt:lpstr>
      <vt:lpstr>'МР 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dc:description>POI HSSF rep:2.42.0.101</dc:description>
  <cp:lastModifiedBy>Tretyakova</cp:lastModifiedBy>
  <cp:lastPrinted>2019-06-24T12:10:06Z</cp:lastPrinted>
  <dcterms:created xsi:type="dcterms:W3CDTF">2017-08-30T15:41:23Z</dcterms:created>
  <dcterms:modified xsi:type="dcterms:W3CDTF">2021-01-19T11:21:51Z</dcterms:modified>
</cp:coreProperties>
</file>