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45" yWindow="555" windowWidth="2325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4" i="1" l="1"/>
  <c r="C4" i="1" l="1"/>
  <c r="C16" i="1" l="1"/>
  <c r="C3" i="1" l="1"/>
  <c r="E16" i="1"/>
  <c r="D16" i="1"/>
  <c r="G4" i="1" l="1"/>
  <c r="D4" i="1"/>
  <c r="D3" i="1" s="1"/>
  <c r="H20" i="1" l="1"/>
  <c r="H19" i="1"/>
  <c r="H17" i="1"/>
  <c r="H15" i="1"/>
  <c r="H14" i="1"/>
  <c r="H13" i="1"/>
  <c r="H12" i="1"/>
  <c r="H11" i="1"/>
  <c r="H10" i="1"/>
  <c r="H9" i="1"/>
  <c r="H8" i="1"/>
  <c r="H7" i="1"/>
  <c r="H6" i="1"/>
  <c r="H5" i="1"/>
  <c r="G16" i="1"/>
  <c r="F17" i="1"/>
  <c r="F15" i="1"/>
  <c r="F14" i="1"/>
  <c r="F13" i="1"/>
  <c r="F12" i="1"/>
  <c r="F11" i="1"/>
  <c r="F10" i="1"/>
  <c r="F9" i="1"/>
  <c r="F8" i="1"/>
  <c r="F7" i="1"/>
  <c r="F6" i="1"/>
  <c r="F5" i="1"/>
  <c r="H16" i="1" l="1"/>
  <c r="H4" i="1"/>
  <c r="G3" i="1"/>
  <c r="F4" i="1"/>
  <c r="F16" i="1"/>
  <c r="E3" i="1"/>
  <c r="H3" i="1" l="1"/>
  <c r="F3" i="1"/>
</calcChain>
</file>

<file path=xl/sharedStrings.xml><?xml version="1.0" encoding="utf-8"?>
<sst xmlns="http://schemas.openxmlformats.org/spreadsheetml/2006/main" count="44" uniqueCount="44">
  <si>
    <t>КВД</t>
  </si>
  <si>
    <t>Наименование КВД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</si>
  <si>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</si>
  <si>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</si>
  <si>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</si>
  <si>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</si>
  <si>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</si>
  <si>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</si>
  <si>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</si>
  <si>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</si>
  <si>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</si>
  <si>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</si>
  <si>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</si>
  <si>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1 08 00 000 00 0000 000</t>
  </si>
  <si>
    <t>ГОСУДАРСТВЕННАЯ ПОШЛИНА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</si>
  <si>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</si>
  <si>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</si>
  <si>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</si>
  <si>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</si>
  <si>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</si>
  <si>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(РАБОТ)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</si>
  <si>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</si>
  <si>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</si>
  <si>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</si>
  <si>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</si>
  <si>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</si>
  <si>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</si>
  <si>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</si>
  <si>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</si>
  <si>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</si>
  <si>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</si>
  <si>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</si>
  <si>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</si>
  <si>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</si>
  <si>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</si>
  <si>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2 07 00 000 00 0000 000</t>
  </si>
  <si>
    <t>ПРОЧИЕ БЕЗВОЗМЕЗДНЫЕ ПОСТУПЛЕНИЯ</t>
  </si>
  <si>
    <t>Утверждено по бюджету на 2020 год</t>
  </si>
  <si>
    <t>% исполнения уточнённого плана</t>
  </si>
  <si>
    <t>Сведения на 01.01.2021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(тыс. руб.)</t>
  </si>
  <si>
    <t>Уточнённый план на 2020 год по состоянию на 01.01.2021 год</t>
  </si>
  <si>
    <t>Поступило на 01.01.2021г.</t>
  </si>
  <si>
    <t>Поступило на 01.01.2020</t>
  </si>
  <si>
    <t xml:space="preserve">% исполнения к 2020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</si>
</sst>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4" borderId="1" xfId="0" applyNumberFormat="1" applyFont="1" applyFill="1" applyBorder="1"/>
    <xf numFmtId="4" fontId="7" fillId="0" borderId="1" xfId="0" applyNumberFormat="1" applyFont="1" applyBorder="1"/>
    <xf numFmtId="4" fontId="8" fillId="3" borderId="1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90" zoomScaleNormal="90" workbookViewId="0">
      <selection activeCell="J16" sqref="J16"/>
    </sheetView>
  </sheetViews>
  <sheetFormatPr defaultColWidth="9.140625" defaultRowHeight="15" x14ac:dyDescent="0.25"/>
  <cols>
    <col min="1" max="1" width="24.5703125" style="1" customWidth="1"/>
    <col min="2" max="2" width="80.5703125" style="1" customWidth="1"/>
    <col min="3" max="3" width="20.7109375" style="1" customWidth="1"/>
    <col min="4" max="4" width="20.42578125" style="1" customWidth="1"/>
    <col min="5" max="5" width="17.28515625" style="1" customWidth="1"/>
    <col min="6" max="6" width="17.140625" style="1" customWidth="1"/>
    <col min="7" max="7" width="15.5703125" style="1" customWidth="1"/>
    <col min="8" max="8" width="16.42578125" style="1" customWidth="1"/>
    <col min="9" max="9" width="15.7109375" style="1" customWidth="1"/>
    <col min="10" max="16384" width="9.140625" style="1"/>
  </cols>
  <sheetData>
    <row r="1" spans="1:8" ht="53.25" customHeight="1" x14ac:dyDescent="0.3">
      <c r="A1" s="20" t="s">
        <v>39</v>
      </c>
      <c r="B1" s="20"/>
      <c r="C1" s="20"/>
      <c r="D1" s="20"/>
      <c r="E1" s="20"/>
      <c r="F1" s="20"/>
      <c r="G1" s="20"/>
      <c r="H1" s="20"/>
    </row>
    <row r="2" spans="1:8" s="6" customFormat="1" ht="93.75" x14ac:dyDescent="0.3">
      <c r="A2" s="4" t="s">
        <v>0</v>
      </c>
      <c r="B2" s="4" t="s">
        <v>1</v>
      </c>
      <c r="C2" s="5" t="s">
        <v>37</v>
      </c>
      <c r="D2" s="5" t="s">
        <v>40</v>
      </c>
      <c r="E2" s="5" t="s">
        <v>41</v>
      </c>
      <c r="F2" s="5" t="s">
        <v>38</v>
      </c>
      <c r="G2" s="5" t="s">
        <v>42</v>
      </c>
      <c r="H2" s="5" t="s">
        <v>43</v>
      </c>
    </row>
    <row r="3" spans="1:8" x14ac:dyDescent="0.25">
      <c r="A3" s="7" t="s">
        <v>2</v>
      </c>
      <c r="B3" s="7"/>
      <c r="C3" s="8">
        <f>C4+C16</f>
        <v>870515.49899999995</v>
      </c>
      <c r="D3" s="8">
        <f>D4+D16</f>
        <v>968497.6399999999</v>
      </c>
      <c r="E3" s="8">
        <f>E4+E16</f>
        <v>974089.73099999991</v>
      </c>
      <c r="F3" s="8">
        <f>E3*100/D3</f>
        <v>100.57739851591172</v>
      </c>
      <c r="G3" s="8">
        <f>G4+G16</f>
        <v>894697.27</v>
      </c>
      <c r="H3" s="14">
        <f>E3*100/G3</f>
        <v>108.87366751437611</v>
      </c>
    </row>
    <row r="4" spans="1:8" x14ac:dyDescent="0.25">
      <c r="A4" s="9" t="s">
        <v>3</v>
      </c>
      <c r="B4" s="9" t="s">
        <v>4</v>
      </c>
      <c r="C4" s="10">
        <f>SUM(C5:C15)-0.01</f>
        <v>316104.80900000001</v>
      </c>
      <c r="D4" s="10">
        <f>SUM(D5:D15)</f>
        <v>335677.54</v>
      </c>
      <c r="E4" s="10">
        <f>SUM(E5:E15)</f>
        <v>346247.11900000001</v>
      </c>
      <c r="F4" s="10">
        <f>E4*100/D4</f>
        <v>103.1487298792764</v>
      </c>
      <c r="G4" s="10">
        <f>SUM(G5:G15)</f>
        <v>373415.36</v>
      </c>
      <c r="H4" s="13">
        <f>E4*100/G4</f>
        <v>92.724391144488536</v>
      </c>
    </row>
    <row r="5" spans="1:8" x14ac:dyDescent="0.25">
      <c r="A5" s="2" t="s">
        <v>5</v>
      </c>
      <c r="B5" s="11" t="s">
        <v>6</v>
      </c>
      <c r="C5" s="19">
        <v>254099.52</v>
      </c>
      <c r="D5" s="15">
        <v>261100.4</v>
      </c>
      <c r="E5" s="15">
        <v>270349.57</v>
      </c>
      <c r="F5" s="3">
        <f t="shared" ref="F5:F15" si="0">E5*100/D5</f>
        <v>103.54238063212466</v>
      </c>
      <c r="G5" s="15">
        <v>299762.44</v>
      </c>
      <c r="H5" s="3">
        <f>E5*100/G5</f>
        <v>90.187940156878895</v>
      </c>
    </row>
    <row r="6" spans="1:8" ht="30" x14ac:dyDescent="0.25">
      <c r="A6" s="2" t="s">
        <v>7</v>
      </c>
      <c r="B6" s="11" t="s">
        <v>8</v>
      </c>
      <c r="C6" s="19">
        <v>13361.09</v>
      </c>
      <c r="D6" s="15">
        <v>13240.02</v>
      </c>
      <c r="E6" s="15">
        <v>12997.17</v>
      </c>
      <c r="F6" s="3">
        <f t="shared" si="0"/>
        <v>98.165788269202011</v>
      </c>
      <c r="G6" s="15">
        <v>14576.01</v>
      </c>
      <c r="H6" s="3">
        <f t="shared" ref="H6:H16" si="1">E6*100/G6</f>
        <v>89.168229165594695</v>
      </c>
    </row>
    <row r="7" spans="1:8" x14ac:dyDescent="0.25">
      <c r="A7" s="2" t="s">
        <v>9</v>
      </c>
      <c r="B7" s="11" t="s">
        <v>10</v>
      </c>
      <c r="C7" s="19">
        <v>16769</v>
      </c>
      <c r="D7" s="15">
        <v>14724.09</v>
      </c>
      <c r="E7" s="15">
        <v>15060.47</v>
      </c>
      <c r="F7" s="3">
        <f t="shared" si="0"/>
        <v>102.28455544621093</v>
      </c>
      <c r="G7" s="15">
        <v>16095.69</v>
      </c>
      <c r="H7" s="3">
        <f t="shared" si="1"/>
        <v>93.568340344527016</v>
      </c>
    </row>
    <row r="8" spans="1:8" x14ac:dyDescent="0.25">
      <c r="A8" s="2" t="s">
        <v>11</v>
      </c>
      <c r="B8" s="11" t="s">
        <v>12</v>
      </c>
      <c r="C8" s="19">
        <v>6190</v>
      </c>
      <c r="D8" s="15">
        <v>6340.48</v>
      </c>
      <c r="E8" s="15">
        <v>6568.58</v>
      </c>
      <c r="F8" s="3">
        <f t="shared" si="0"/>
        <v>103.59751943070557</v>
      </c>
      <c r="G8" s="15">
        <v>6056.43</v>
      </c>
      <c r="H8" s="3">
        <f t="shared" si="1"/>
        <v>108.45630181476545</v>
      </c>
    </row>
    <row r="9" spans="1:8" x14ac:dyDescent="0.25">
      <c r="A9" s="2" t="s">
        <v>13</v>
      </c>
      <c r="B9" s="11" t="s">
        <v>14</v>
      </c>
      <c r="C9" s="19">
        <v>3358.9</v>
      </c>
      <c r="D9" s="15">
        <v>3401.8</v>
      </c>
      <c r="E9" s="15">
        <v>3497</v>
      </c>
      <c r="F9" s="3">
        <f t="shared" si="0"/>
        <v>102.79851843141866</v>
      </c>
      <c r="G9" s="15">
        <v>3242.62</v>
      </c>
      <c r="H9" s="3">
        <f t="shared" si="1"/>
        <v>107.84489085986024</v>
      </c>
    </row>
    <row r="10" spans="1:8" ht="30" x14ac:dyDescent="0.25">
      <c r="A10" s="2" t="s">
        <v>15</v>
      </c>
      <c r="B10" s="11" t="s">
        <v>16</v>
      </c>
      <c r="C10" s="19">
        <v>15040</v>
      </c>
      <c r="D10" s="15">
        <v>16162.87</v>
      </c>
      <c r="E10" s="15">
        <v>16912.78</v>
      </c>
      <c r="F10" s="3">
        <f t="shared" si="0"/>
        <v>104.63970817064047</v>
      </c>
      <c r="G10" s="15">
        <v>19418.25</v>
      </c>
      <c r="H10" s="3">
        <f t="shared" si="1"/>
        <v>87.097343993408259</v>
      </c>
    </row>
    <row r="11" spans="1:8" x14ac:dyDescent="0.25">
      <c r="A11" s="2" t="s">
        <v>17</v>
      </c>
      <c r="B11" s="11" t="s">
        <v>18</v>
      </c>
      <c r="C11" s="19">
        <v>2507.6999999999998</v>
      </c>
      <c r="D11" s="15">
        <v>13100</v>
      </c>
      <c r="E11" s="15">
        <v>12959.68</v>
      </c>
      <c r="F11" s="3">
        <f t="shared" si="0"/>
        <v>98.928854961832059</v>
      </c>
      <c r="G11" s="15">
        <v>2576.5</v>
      </c>
      <c r="H11" s="3">
        <f t="shared" si="1"/>
        <v>502.99553658063263</v>
      </c>
    </row>
    <row r="12" spans="1:8" ht="30" x14ac:dyDescent="0.25">
      <c r="A12" s="2" t="s">
        <v>19</v>
      </c>
      <c r="B12" s="11" t="s">
        <v>20</v>
      </c>
      <c r="C12" s="19">
        <v>360</v>
      </c>
      <c r="D12" s="15">
        <v>469.41</v>
      </c>
      <c r="E12" s="15">
        <v>481.65</v>
      </c>
      <c r="F12" s="3">
        <f t="shared" si="0"/>
        <v>102.60752859973157</v>
      </c>
      <c r="G12" s="15">
        <v>528.36</v>
      </c>
      <c r="H12" s="3">
        <f t="shared" si="1"/>
        <v>91.159436747672046</v>
      </c>
    </row>
    <row r="13" spans="1:8" x14ac:dyDescent="0.25">
      <c r="A13" s="2" t="s">
        <v>21</v>
      </c>
      <c r="B13" s="11" t="s">
        <v>22</v>
      </c>
      <c r="C13" s="19">
        <v>3418.6</v>
      </c>
      <c r="D13" s="15">
        <v>3608</v>
      </c>
      <c r="E13" s="15">
        <v>3697.27</v>
      </c>
      <c r="F13" s="3">
        <f t="shared" si="0"/>
        <v>102.47422394678492</v>
      </c>
      <c r="G13" s="15">
        <v>5956.1</v>
      </c>
      <c r="H13" s="3">
        <f t="shared" si="1"/>
        <v>62.075351320494953</v>
      </c>
    </row>
    <row r="14" spans="1:8" x14ac:dyDescent="0.25">
      <c r="A14" s="2" t="s">
        <v>23</v>
      </c>
      <c r="B14" s="11" t="s">
        <v>24</v>
      </c>
      <c r="C14" s="19">
        <v>246.60900000000001</v>
      </c>
      <c r="D14" s="15">
        <v>2419.64</v>
      </c>
      <c r="E14" s="15">
        <v>2537.87</v>
      </c>
      <c r="F14" s="3">
        <f t="shared" si="0"/>
        <v>104.88626407234135</v>
      </c>
      <c r="G14" s="15">
        <v>4305</v>
      </c>
      <c r="H14" s="3">
        <f t="shared" si="1"/>
        <v>58.951684088269452</v>
      </c>
    </row>
    <row r="15" spans="1:8" x14ac:dyDescent="0.25">
      <c r="A15" s="2" t="s">
        <v>25</v>
      </c>
      <c r="B15" s="11" t="s">
        <v>26</v>
      </c>
      <c r="C15" s="19">
        <v>753.4</v>
      </c>
      <c r="D15" s="15">
        <v>1110.83</v>
      </c>
      <c r="E15" s="15">
        <v>1185.079</v>
      </c>
      <c r="F15" s="3">
        <f t="shared" si="0"/>
        <v>106.68410107757263</v>
      </c>
      <c r="G15" s="15">
        <v>897.96</v>
      </c>
      <c r="H15" s="3">
        <f t="shared" si="1"/>
        <v>131.97458684128469</v>
      </c>
    </row>
    <row r="16" spans="1:8" x14ac:dyDescent="0.25">
      <c r="A16" s="9" t="s">
        <v>27</v>
      </c>
      <c r="B16" s="12" t="s">
        <v>28</v>
      </c>
      <c r="C16" s="10">
        <f>C17+C19+C20+C18</f>
        <v>554410.68999999994</v>
      </c>
      <c r="D16" s="10">
        <f>D17+D19+D20+D18</f>
        <v>632820.1</v>
      </c>
      <c r="E16" s="16">
        <f>E17+E19+E20+E18</f>
        <v>627842.61199999996</v>
      </c>
      <c r="F16" s="10">
        <f>E16*100/D16</f>
        <v>99.213443441508886</v>
      </c>
      <c r="G16" s="16">
        <f>G17+G19+G20</f>
        <v>521281.91</v>
      </c>
      <c r="H16" s="13">
        <f t="shared" si="1"/>
        <v>120.44204871793843</v>
      </c>
    </row>
    <row r="17" spans="1:8" ht="30" x14ac:dyDescent="0.25">
      <c r="A17" s="2" t="s">
        <v>29</v>
      </c>
      <c r="B17" s="11" t="s">
        <v>30</v>
      </c>
      <c r="C17" s="19">
        <v>554410.68999999994</v>
      </c>
      <c r="D17" s="3">
        <v>632742.5</v>
      </c>
      <c r="E17" s="15">
        <v>627766.01</v>
      </c>
      <c r="F17" s="3">
        <f t="shared" ref="F17" si="2">E17*100/D17</f>
        <v>99.213504703730194</v>
      </c>
      <c r="G17" s="18">
        <v>521444.44</v>
      </c>
      <c r="H17" s="3">
        <f t="shared" ref="H17:H20" si="3">E17*100/G17</f>
        <v>120.38981756138774</v>
      </c>
    </row>
    <row r="18" spans="1:8" x14ac:dyDescent="0.25">
      <c r="A18" s="2" t="s">
        <v>35</v>
      </c>
      <c r="B18" s="11" t="s">
        <v>36</v>
      </c>
      <c r="C18" s="19">
        <v>0</v>
      </c>
      <c r="D18" s="3">
        <v>77.599999999999994</v>
      </c>
      <c r="E18" s="15">
        <v>77.599999999999994</v>
      </c>
      <c r="F18" s="3">
        <v>0</v>
      </c>
      <c r="G18" s="18">
        <v>142.9</v>
      </c>
      <c r="H18" s="3">
        <v>0</v>
      </c>
    </row>
    <row r="19" spans="1:8" ht="75" x14ac:dyDescent="0.25">
      <c r="A19" s="2" t="s">
        <v>31</v>
      </c>
      <c r="B19" s="11" t="s">
        <v>32</v>
      </c>
      <c r="C19" s="19">
        <v>0</v>
      </c>
      <c r="D19" s="2">
        <v>0</v>
      </c>
      <c r="E19" s="17">
        <v>0</v>
      </c>
      <c r="F19" s="3">
        <v>0</v>
      </c>
      <c r="G19" s="17">
        <v>14.1</v>
      </c>
      <c r="H19" s="3">
        <f t="shared" si="3"/>
        <v>0</v>
      </c>
    </row>
    <row r="20" spans="1:8" ht="45" x14ac:dyDescent="0.25">
      <c r="A20" s="2" t="s">
        <v>33</v>
      </c>
      <c r="B20" s="11" t="s">
        <v>34</v>
      </c>
      <c r="C20" s="19">
        <v>0</v>
      </c>
      <c r="D20" s="2">
        <v>0</v>
      </c>
      <c r="E20" s="15">
        <v>-0.998</v>
      </c>
      <c r="F20" s="3">
        <v>0</v>
      </c>
      <c r="G20" s="15">
        <v>-176.63</v>
      </c>
      <c r="H20" s="3">
        <f t="shared" si="3"/>
        <v>0.56502292928721054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Tretyakova</cp:lastModifiedBy>
  <cp:lastPrinted>2020-04-10T09:37:24Z</cp:lastPrinted>
  <dcterms:created xsi:type="dcterms:W3CDTF">2017-08-30T14:30:40Z</dcterms:created>
  <dcterms:modified xsi:type="dcterms:W3CDTF">2021-01-14T09:13:22Z</dcterms:modified>
</cp:coreProperties>
</file>