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45" yWindow="495" windowWidth="23250" windowHeight="120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4" i="1" l="1"/>
  <c r="C16" i="1" l="1"/>
  <c r="C3" i="1" l="1"/>
  <c r="E16" i="1"/>
  <c r="D16" i="1"/>
  <c r="D3" i="1" s="1"/>
  <c r="G4" i="1" l="1"/>
  <c r="E4" i="1"/>
  <c r="D4" i="1"/>
  <c r="H20" i="1" l="1"/>
  <c r="H19" i="1"/>
  <c r="H17" i="1"/>
  <c r="H15" i="1"/>
  <c r="H14" i="1"/>
  <c r="H13" i="1"/>
  <c r="H12" i="1"/>
  <c r="H11" i="1"/>
  <c r="H10" i="1"/>
  <c r="H9" i="1"/>
  <c r="H8" i="1"/>
  <c r="H7" i="1"/>
  <c r="H6" i="1"/>
  <c r="H5" i="1"/>
  <c r="G16" i="1"/>
  <c r="F17" i="1"/>
  <c r="F15" i="1"/>
  <c r="F14" i="1"/>
  <c r="F13" i="1"/>
  <c r="F12" i="1"/>
  <c r="F11" i="1"/>
  <c r="F10" i="1"/>
  <c r="F9" i="1"/>
  <c r="F8" i="1"/>
  <c r="F7" i="1"/>
  <c r="F6" i="1"/>
  <c r="F5" i="1"/>
  <c r="H16" i="1" l="1"/>
  <c r="H4" i="1"/>
  <c r="G3" i="1"/>
  <c r="F4" i="1"/>
  <c r="F16" i="1"/>
  <c r="E3" i="1"/>
  <c r="H3" i="1" l="1"/>
  <c r="F3" i="1"/>
</calcChain>
</file>

<file path=xl/sharedStrings.xml><?xml version="1.0" encoding="utf-8"?>
<sst xmlns="http://schemas.openxmlformats.org/spreadsheetml/2006/main" count="44" uniqueCount="44">
  <si>
    <t>КВД</t>
  </si>
  <si>
    <t>Наименование КВД</t>
  </si>
  <si>
    <t>Итого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</si>
  <si>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</si>
  <si>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</si>
  <si>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</si>
  <si>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</si>
  <si>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1 03 00 000 00 0000 000</t>
  </si>
  <si>
    <t>НАЛОГИ НА ТОВАРЫ (РАБОТЫ, УСЛУГИ), РЕАЛИЗУЕМЫЕ НА ТЕРРИТОРИИ РОССИЙСКОЙ ФЕДЕРАЦИИ</t>
  </si>
  <si>
    <t>1 05 00 000 00 0000 000</t>
  </si>
  <si>
    <t>НАЛОГИ НА СОВОКУПНЫЙ ДОХОД</t>
  </si>
  <si>
    <t>1 06 00 000 00 0000 000</t>
  </si>
  <si>
    <t>НАЛОГИ НА ИМУЩЕСТВО</t>
  </si>
  <si>
    <t>1 08 00 000 00 0000 000</t>
  </si>
  <si>
    <t>ГОСУДАРСТВЕННАЯ ПОШЛИНА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</si>
  <si>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</si>
  <si>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</si>
  <si>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1 12 00 000 00 0000 000</t>
  </si>
  <si>
    <t>ПЛАТЕЖИ ПРИ ПОЛЬЗОВАНИИ ПРИРОДНЫМИ РЕСУРСАМИ</t>
  </si>
  <si>
    <t>1 13 00 000 00 0000 000</t>
  </si>
  <si>
    <t>ДОХОДЫ ОТ ОКАЗАНИЯ ПЛАТНЫХ УСЛУГ (РАБОТ) И КОМПЕНСАЦИИ ЗАТРАТ ГОСУДАРСТВА</t>
  </si>
  <si>
    <t>1 14 00 000 00 0000 000</t>
  </si>
  <si>
    <t>ДОХОДЫ ОТ ПРОДАЖИ МАТЕРИАЛЬНЫХ И НЕМАТЕРИАЛЬНЫХ АКТИВОВ</t>
  </si>
  <si>
    <t>1 16 00 000 00 0000 000</t>
  </si>
  <si>
    <t>ШТРАФЫ, САНКЦИИ, ВОЗМЕЩЕНИЕ УЩЕРБА</t>
  </si>
  <si>
    <t>1 17 00 000 00 0000 000</t>
  </si>
  <si>
    <t>ПРОЧИЕ НЕНАЛОГОВЫЕ ДОХОДЫ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</si>
  <si>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</si>
  <si>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</si>
  <si>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</si>
  <si>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</si>
  <si>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2 18 00 000 00 0000 000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</si>
  <si>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</si>
  <si>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2 19 00 000 00 0000 000</t>
  </si>
  <si>
    <t>ВОЗВРАТ ОСТАТКОВ СУБСИДИЙ, СУБВЕНЦИЙ И ИНЫХ МЕЖБЮДЖЕТНЫХ ТРАНСФЕРТОВ, ИМЕЮЩИХ ЦЕЛЕВОЕ НАЗНАЧЕНИЕ, ПРОШЛЫХ ЛЕТ</t>
  </si>
  <si>
    <t>2 07 00 000 00 0000 000</t>
  </si>
  <si>
    <t>ПРОЧИЕ БЕЗВОЗМЕЗДНЫЕ ПОСТУПЛЕНИЯ</t>
  </si>
  <si>
    <t xml:space="preserve">% исполнения к 2019 году </t>
  </si>
  <si>
    <t>Сведения на 01.04.2020 об исполнении консолидированного бюджета МР "Княжпогостский" по ДЧБ в сравнении с плановыми назначениями и с соответствующим периодом предшествующего года (тыс. руб.)</t>
  </si>
  <si>
    <t>Поступило на 01.04.2020г.</t>
  </si>
  <si>
    <t>Поступило на 01.04.2019</t>
  </si>
  <si>
    <t>Утверждено по бюджету на 2020 год</t>
  </si>
  <si>
    <t>Уточнённый план на 2020 год по состоянию на 01.04.2020 год</t>
  </si>
  <si>
    <t>% исполнения уточнённого плана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</si>
</sst>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4" borderId="1" xfId="0" applyFont="1" applyFill="1" applyBorder="1"/>
    <xf numFmtId="4" fontId="3" fillId="4" borderId="1" xfId="0" applyNumberFormat="1" applyFont="1" applyFill="1" applyBorder="1"/>
    <xf numFmtId="0" fontId="6" fillId="3" borderId="1" xfId="0" applyFont="1" applyFill="1" applyBorder="1"/>
    <xf numFmtId="4" fontId="6" fillId="3" borderId="1" xfId="0" applyNumberFormat="1" applyFont="1" applyFill="1" applyBorder="1"/>
    <xf numFmtId="0" fontId="2" fillId="0" borderId="1" xfId="0" applyFont="1" applyBorder="1" applyAlignment="1">
      <alignment wrapText="1"/>
    </xf>
    <xf numFmtId="0" fontId="6" fillId="3" borderId="1" xfId="0" applyFont="1" applyFill="1" applyBorder="1" applyAlignment="1">
      <alignment wrapText="1"/>
    </xf>
    <xf numFmtId="4" fontId="2" fillId="3" borderId="1" xfId="0" applyNumberFormat="1" applyFont="1" applyFill="1" applyBorder="1"/>
    <xf numFmtId="4" fontId="2" fillId="4" borderId="1" xfId="0" applyNumberFormat="1" applyFont="1" applyFill="1" applyBorder="1"/>
    <xf numFmtId="4" fontId="7" fillId="0" borderId="1" xfId="0" applyNumberFormat="1" applyFont="1" applyBorder="1"/>
    <xf numFmtId="4" fontId="8" fillId="3" borderId="1" xfId="0" applyNumberFormat="1" applyFont="1" applyFill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4" fontId="2" fillId="0" borderId="1" xfId="0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workbookViewId="0">
      <selection activeCell="C5" sqref="C5"/>
    </sheetView>
  </sheetViews>
  <sheetFormatPr defaultColWidth="9.140625" defaultRowHeight="15" x14ac:dyDescent="0.25"/>
  <cols>
    <col min="1" max="1" width="24.5703125" style="1" customWidth="1"/>
    <col min="2" max="2" width="80.5703125" style="1" customWidth="1"/>
    <col min="3" max="3" width="20.7109375" style="1" customWidth="1"/>
    <col min="4" max="4" width="20.42578125" style="1" customWidth="1"/>
    <col min="5" max="5" width="17.28515625" style="1" customWidth="1"/>
    <col min="6" max="6" width="17.140625" style="1" customWidth="1"/>
    <col min="7" max="7" width="15.5703125" style="1" customWidth="1"/>
    <col min="8" max="8" width="16.42578125" style="1" customWidth="1"/>
    <col min="9" max="9" width="15.7109375" style="1" customWidth="1"/>
    <col min="10" max="16384" width="9.140625" style="1"/>
  </cols>
  <sheetData>
    <row r="1" spans="1:8" ht="53.25" customHeight="1" x14ac:dyDescent="0.3">
      <c r="A1" s="19" t="s">
        <v>38</v>
      </c>
      <c r="B1" s="19"/>
      <c r="C1" s="19"/>
      <c r="D1" s="19"/>
      <c r="E1" s="19"/>
      <c r="F1" s="19"/>
      <c r="G1" s="19"/>
      <c r="H1" s="19"/>
    </row>
    <row r="2" spans="1:8" s="6" customFormat="1" ht="93.75" x14ac:dyDescent="0.3">
      <c r="A2" s="4" t="s">
        <v>0</v>
      </c>
      <c r="B2" s="4" t="s">
        <v>1</v>
      </c>
      <c r="C2" s="5" t="s">
        <v>41</v>
      </c>
      <c r="D2" s="5" t="s">
        <v>42</v>
      </c>
      <c r="E2" s="5" t="s">
        <v>39</v>
      </c>
      <c r="F2" s="5" t="s">
        <v>43</v>
      </c>
      <c r="G2" s="5" t="s">
        <v>40</v>
      </c>
      <c r="H2" s="5" t="s">
        <v>37</v>
      </c>
    </row>
    <row r="3" spans="1:8" x14ac:dyDescent="0.25">
      <c r="A3" s="7" t="s">
        <v>2</v>
      </c>
      <c r="B3" s="7"/>
      <c r="C3" s="8">
        <f>C4+C16</f>
        <v>870515.49899999995</v>
      </c>
      <c r="D3" s="8">
        <f>D4+D16</f>
        <v>819239.96</v>
      </c>
      <c r="E3" s="8">
        <f>E4+E16</f>
        <v>158845.21999999997</v>
      </c>
      <c r="F3" s="8">
        <f>E3*100/D3</f>
        <v>19.389339846166681</v>
      </c>
      <c r="G3" s="8">
        <f>G4+G16</f>
        <v>153675.31299999997</v>
      </c>
      <c r="H3" s="14">
        <f>E3*100/G3</f>
        <v>103.36417535066286</v>
      </c>
    </row>
    <row r="4" spans="1:8" x14ac:dyDescent="0.25">
      <c r="A4" s="9" t="s">
        <v>3</v>
      </c>
      <c r="B4" s="9" t="s">
        <v>4</v>
      </c>
      <c r="C4" s="10">
        <f>SUM(C5:C15)-0.01</f>
        <v>316104.80900000001</v>
      </c>
      <c r="D4" s="10">
        <f>SUM(D5:D15)</f>
        <v>317298.38</v>
      </c>
      <c r="E4" s="10">
        <f>SUM(E5:E15)</f>
        <v>78973.349999999991</v>
      </c>
      <c r="F4" s="10">
        <f>E4*100/D4</f>
        <v>24.889301357290254</v>
      </c>
      <c r="G4" s="10">
        <f>SUM(G5:G15)</f>
        <v>77319.732999999993</v>
      </c>
      <c r="H4" s="13">
        <f>E4*100/G4</f>
        <v>102.13867396567446</v>
      </c>
    </row>
    <row r="5" spans="1:8" x14ac:dyDescent="0.25">
      <c r="A5" s="2" t="s">
        <v>5</v>
      </c>
      <c r="B5" s="11" t="s">
        <v>6</v>
      </c>
      <c r="C5" s="20">
        <v>254099.52</v>
      </c>
      <c r="D5" s="15">
        <v>254099.52</v>
      </c>
      <c r="E5" s="15">
        <v>56497.41</v>
      </c>
      <c r="F5" s="3">
        <f t="shared" ref="F5:F15" si="0">E5*100/D5</f>
        <v>22.234363134570266</v>
      </c>
      <c r="G5" s="15">
        <v>62201.675000000003</v>
      </c>
      <c r="H5" s="3">
        <f>E5*100/G5</f>
        <v>90.829402905950673</v>
      </c>
    </row>
    <row r="6" spans="1:8" ht="30" x14ac:dyDescent="0.25">
      <c r="A6" s="2" t="s">
        <v>7</v>
      </c>
      <c r="B6" s="11" t="s">
        <v>8</v>
      </c>
      <c r="C6" s="20">
        <v>13361.09</v>
      </c>
      <c r="D6" s="15">
        <v>14554.66</v>
      </c>
      <c r="E6" s="15">
        <v>3167.49</v>
      </c>
      <c r="F6" s="3">
        <f t="shared" si="0"/>
        <v>21.76272066815714</v>
      </c>
      <c r="G6" s="15">
        <v>3522.2379999999998</v>
      </c>
      <c r="H6" s="3">
        <f t="shared" ref="H6:H16" si="1">E6*100/G6</f>
        <v>89.92833533679439</v>
      </c>
    </row>
    <row r="7" spans="1:8" x14ac:dyDescent="0.25">
      <c r="A7" s="2" t="s">
        <v>9</v>
      </c>
      <c r="B7" s="11" t="s">
        <v>10</v>
      </c>
      <c r="C7" s="20">
        <v>16769</v>
      </c>
      <c r="D7" s="15">
        <v>16769</v>
      </c>
      <c r="E7" s="15">
        <v>3827.15</v>
      </c>
      <c r="F7" s="3">
        <f t="shared" si="0"/>
        <v>22.822768203232155</v>
      </c>
      <c r="G7" s="15">
        <v>2966.4569999999999</v>
      </c>
      <c r="H7" s="3">
        <f t="shared" si="1"/>
        <v>129.01417414781338</v>
      </c>
    </row>
    <row r="8" spans="1:8" x14ac:dyDescent="0.25">
      <c r="A8" s="2" t="s">
        <v>11</v>
      </c>
      <c r="B8" s="11" t="s">
        <v>12</v>
      </c>
      <c r="C8" s="20">
        <v>6190</v>
      </c>
      <c r="D8" s="15">
        <v>6190</v>
      </c>
      <c r="E8" s="15">
        <v>751.38</v>
      </c>
      <c r="F8" s="3">
        <f t="shared" si="0"/>
        <v>12.138610662358643</v>
      </c>
      <c r="G8" s="15">
        <v>662.36599999999999</v>
      </c>
      <c r="H8" s="3">
        <f t="shared" si="1"/>
        <v>113.43879365788703</v>
      </c>
    </row>
    <row r="9" spans="1:8" x14ac:dyDescent="0.25">
      <c r="A9" s="2" t="s">
        <v>13</v>
      </c>
      <c r="B9" s="11" t="s">
        <v>14</v>
      </c>
      <c r="C9" s="20">
        <v>3358.9</v>
      </c>
      <c r="D9" s="15">
        <v>3352.9</v>
      </c>
      <c r="E9" s="15">
        <v>842.01</v>
      </c>
      <c r="F9" s="3">
        <f t="shared" si="0"/>
        <v>25.112887351248173</v>
      </c>
      <c r="G9" s="15">
        <v>779.36900000000003</v>
      </c>
      <c r="H9" s="3">
        <f t="shared" si="1"/>
        <v>108.03739948599444</v>
      </c>
    </row>
    <row r="10" spans="1:8" ht="30" x14ac:dyDescent="0.25">
      <c r="A10" s="2" t="s">
        <v>15</v>
      </c>
      <c r="B10" s="11" t="s">
        <v>16</v>
      </c>
      <c r="C10" s="20">
        <v>15040</v>
      </c>
      <c r="D10" s="15">
        <v>15056</v>
      </c>
      <c r="E10" s="15">
        <v>4137.7700000000004</v>
      </c>
      <c r="F10" s="3">
        <f t="shared" si="0"/>
        <v>27.482531880977689</v>
      </c>
      <c r="G10" s="15">
        <v>3991.922</v>
      </c>
      <c r="H10" s="3">
        <f t="shared" si="1"/>
        <v>103.65357840158201</v>
      </c>
    </row>
    <row r="11" spans="1:8" x14ac:dyDescent="0.25">
      <c r="A11" s="2" t="s">
        <v>17</v>
      </c>
      <c r="B11" s="11" t="s">
        <v>18</v>
      </c>
      <c r="C11" s="20">
        <v>2507.6999999999998</v>
      </c>
      <c r="D11" s="15">
        <v>2507.6999999999998</v>
      </c>
      <c r="E11" s="15">
        <v>7110.67</v>
      </c>
      <c r="F11" s="3">
        <f t="shared" si="0"/>
        <v>283.55345535749893</v>
      </c>
      <c r="G11" s="15">
        <v>1112.42</v>
      </c>
      <c r="H11" s="3">
        <f t="shared" si="1"/>
        <v>639.20731378436199</v>
      </c>
    </row>
    <row r="12" spans="1:8" ht="30" x14ac:dyDescent="0.25">
      <c r="A12" s="2" t="s">
        <v>19</v>
      </c>
      <c r="B12" s="11" t="s">
        <v>20</v>
      </c>
      <c r="C12" s="20">
        <v>360</v>
      </c>
      <c r="D12" s="15">
        <v>360</v>
      </c>
      <c r="E12" s="15">
        <v>147.29</v>
      </c>
      <c r="F12" s="3">
        <f t="shared" si="0"/>
        <v>40.913888888888891</v>
      </c>
      <c r="G12" s="15">
        <v>104.79600000000001</v>
      </c>
      <c r="H12" s="3">
        <f t="shared" si="1"/>
        <v>140.54925760525211</v>
      </c>
    </row>
    <row r="13" spans="1:8" x14ac:dyDescent="0.25">
      <c r="A13" s="2" t="s">
        <v>21</v>
      </c>
      <c r="B13" s="11" t="s">
        <v>22</v>
      </c>
      <c r="C13" s="20">
        <v>3418.6</v>
      </c>
      <c r="D13" s="15">
        <v>3408.6</v>
      </c>
      <c r="E13" s="15">
        <v>1482.36</v>
      </c>
      <c r="F13" s="3">
        <f t="shared" si="0"/>
        <v>43.488822390424225</v>
      </c>
      <c r="G13" s="15">
        <v>732.7</v>
      </c>
      <c r="H13" s="3">
        <f t="shared" si="1"/>
        <v>202.31472635457894</v>
      </c>
    </row>
    <row r="14" spans="1:8" x14ac:dyDescent="0.25">
      <c r="A14" s="2" t="s">
        <v>23</v>
      </c>
      <c r="B14" s="11" t="s">
        <v>24</v>
      </c>
      <c r="C14" s="20">
        <v>246.60900000000001</v>
      </c>
      <c r="D14" s="15">
        <v>246.6</v>
      </c>
      <c r="E14" s="15">
        <v>717.98</v>
      </c>
      <c r="F14" s="3">
        <f t="shared" si="0"/>
        <v>291.15166261151666</v>
      </c>
      <c r="G14" s="15">
        <v>1084.8599999999999</v>
      </c>
      <c r="H14" s="3">
        <f t="shared" si="1"/>
        <v>66.181811477978727</v>
      </c>
    </row>
    <row r="15" spans="1:8" x14ac:dyDescent="0.25">
      <c r="A15" s="2" t="s">
        <v>25</v>
      </c>
      <c r="B15" s="11" t="s">
        <v>26</v>
      </c>
      <c r="C15" s="20">
        <v>753.4</v>
      </c>
      <c r="D15" s="15">
        <v>753.4</v>
      </c>
      <c r="E15" s="15">
        <v>291.83999999999997</v>
      </c>
      <c r="F15" s="3">
        <f t="shared" si="0"/>
        <v>38.736395009291208</v>
      </c>
      <c r="G15" s="15">
        <v>160.93</v>
      </c>
      <c r="H15" s="3">
        <f t="shared" si="1"/>
        <v>181.34592680047223</v>
      </c>
    </row>
    <row r="16" spans="1:8" x14ac:dyDescent="0.25">
      <c r="A16" s="9" t="s">
        <v>27</v>
      </c>
      <c r="B16" s="12" t="s">
        <v>28</v>
      </c>
      <c r="C16" s="10">
        <f>C17+C19+C20+C18</f>
        <v>554410.68999999994</v>
      </c>
      <c r="D16" s="10">
        <f>D17+D19+D20+D18</f>
        <v>501941.58</v>
      </c>
      <c r="E16" s="16">
        <f>E17+E19+E20+E18</f>
        <v>79871.87</v>
      </c>
      <c r="F16" s="10">
        <f>E16*100/D16</f>
        <v>15.912582894606977</v>
      </c>
      <c r="G16" s="16">
        <f>G17+G19+G20</f>
        <v>76355.579999999987</v>
      </c>
      <c r="H16" s="13">
        <f t="shared" si="1"/>
        <v>104.60515131965472</v>
      </c>
    </row>
    <row r="17" spans="1:8" ht="30" x14ac:dyDescent="0.25">
      <c r="A17" s="2" t="s">
        <v>29</v>
      </c>
      <c r="B17" s="11" t="s">
        <v>30</v>
      </c>
      <c r="C17" s="20">
        <v>554410.68999999994</v>
      </c>
      <c r="D17" s="3">
        <v>501941.58</v>
      </c>
      <c r="E17" s="15">
        <v>79871.87</v>
      </c>
      <c r="F17" s="3">
        <f t="shared" ref="F17" si="2">E17*100/D17</f>
        <v>15.912582894606977</v>
      </c>
      <c r="G17" s="18">
        <v>76369.95</v>
      </c>
      <c r="H17" s="3">
        <f t="shared" ref="H17:H20" si="3">E17*100/G17</f>
        <v>104.58546849906278</v>
      </c>
    </row>
    <row r="18" spans="1:8" x14ac:dyDescent="0.25">
      <c r="A18" s="2" t="s">
        <v>35</v>
      </c>
      <c r="B18" s="11" t="s">
        <v>36</v>
      </c>
      <c r="C18" s="20">
        <v>0</v>
      </c>
      <c r="D18" s="3">
        <v>0</v>
      </c>
      <c r="E18" s="15">
        <v>0</v>
      </c>
      <c r="F18" s="3">
        <v>0</v>
      </c>
      <c r="G18" s="18">
        <v>0</v>
      </c>
      <c r="H18" s="3">
        <v>0</v>
      </c>
    </row>
    <row r="19" spans="1:8" ht="75" x14ac:dyDescent="0.25">
      <c r="A19" s="2" t="s">
        <v>31</v>
      </c>
      <c r="B19" s="11" t="s">
        <v>32</v>
      </c>
      <c r="C19" s="20">
        <v>0</v>
      </c>
      <c r="D19" s="2">
        <v>0</v>
      </c>
      <c r="E19" s="17">
        <v>0</v>
      </c>
      <c r="F19" s="3">
        <v>0</v>
      </c>
      <c r="G19" s="17">
        <v>14.09</v>
      </c>
      <c r="H19" s="3">
        <f t="shared" si="3"/>
        <v>0</v>
      </c>
    </row>
    <row r="20" spans="1:8" ht="45" x14ac:dyDescent="0.25">
      <c r="A20" s="2" t="s">
        <v>33</v>
      </c>
      <c r="B20" s="11" t="s">
        <v>34</v>
      </c>
      <c r="C20" s="20">
        <v>0</v>
      </c>
      <c r="D20" s="2">
        <v>0</v>
      </c>
      <c r="E20" s="15">
        <v>0</v>
      </c>
      <c r="F20" s="3">
        <v>0</v>
      </c>
      <c r="G20" s="15">
        <v>-28.46</v>
      </c>
      <c r="H20" s="3">
        <f t="shared" si="3"/>
        <v>0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Ковригина</cp:lastModifiedBy>
  <cp:lastPrinted>2020-04-10T09:37:24Z</cp:lastPrinted>
  <dcterms:created xsi:type="dcterms:W3CDTF">2017-08-30T14:30:40Z</dcterms:created>
  <dcterms:modified xsi:type="dcterms:W3CDTF">2020-04-16T11:41:48Z</dcterms:modified>
</cp:coreProperties>
</file>