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240" windowWidth="28095" windowHeight="11685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'!$I$36</definedName>
    <definedName name="SIGN" localSheetId="0">'МР '!$A$12:$G$12</definedName>
  </definedNames>
  <calcPr calcId="145621"/>
</workbook>
</file>

<file path=xl/calcChain.xml><?xml version="1.0" encoding="utf-8"?>
<calcChain xmlns="http://schemas.openxmlformats.org/spreadsheetml/2006/main">
  <c r="E15" i="10" l="1"/>
  <c r="G13" i="10"/>
  <c r="G14" i="8"/>
  <c r="G13" i="8"/>
  <c r="G12" i="8"/>
  <c r="G11" i="8"/>
  <c r="G10" i="8"/>
  <c r="G9" i="8"/>
  <c r="G8" i="8"/>
  <c r="G7" i="8"/>
  <c r="G6" i="8"/>
  <c r="G5" i="8"/>
  <c r="E14" i="8"/>
  <c r="E13" i="8"/>
  <c r="E12" i="8"/>
  <c r="E11" i="8"/>
  <c r="E10" i="8"/>
  <c r="E9" i="8"/>
  <c r="E8" i="8"/>
  <c r="E7" i="8"/>
  <c r="E6" i="8"/>
  <c r="E5" i="8"/>
  <c r="G15" i="6"/>
  <c r="G14" i="6"/>
  <c r="G13" i="6"/>
  <c r="G12" i="6"/>
  <c r="G11" i="6"/>
  <c r="G10" i="6"/>
  <c r="G9" i="6"/>
  <c r="G8" i="6"/>
  <c r="G7" i="6"/>
  <c r="G6" i="6"/>
  <c r="G5" i="6"/>
  <c r="G4" i="6"/>
  <c r="E15" i="6"/>
  <c r="E14" i="6"/>
  <c r="E13" i="6"/>
  <c r="E12" i="6"/>
  <c r="E11" i="6"/>
  <c r="E10" i="6"/>
  <c r="E9" i="6"/>
  <c r="E8" i="6"/>
  <c r="E7" i="6"/>
  <c r="E6" i="6"/>
  <c r="E5" i="6"/>
  <c r="E5" i="5"/>
  <c r="E6" i="5"/>
  <c r="E7" i="5"/>
  <c r="E8" i="5"/>
  <c r="E9" i="5"/>
  <c r="E10" i="5"/>
  <c r="E11" i="5"/>
  <c r="E12" i="5"/>
  <c r="E13" i="5"/>
  <c r="G5" i="5"/>
  <c r="G6" i="5"/>
  <c r="G7" i="5"/>
  <c r="G8" i="5"/>
  <c r="G9" i="5"/>
  <c r="G10" i="5"/>
  <c r="G11" i="5"/>
  <c r="G12" i="5"/>
  <c r="G13" i="5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19" i="2"/>
  <c r="C19" i="2"/>
  <c r="C21" i="2" s="1"/>
  <c r="G12" i="2" l="1"/>
  <c r="G7" i="2"/>
  <c r="G10" i="2"/>
  <c r="G6" i="7"/>
  <c r="G7" i="7"/>
  <c r="G8" i="7"/>
  <c r="G9" i="7"/>
  <c r="G10" i="7"/>
  <c r="G11" i="7"/>
  <c r="G12" i="7"/>
  <c r="G13" i="7"/>
  <c r="G14" i="7"/>
  <c r="G15" i="7"/>
  <c r="G16" i="7"/>
  <c r="G11" i="10"/>
  <c r="E13" i="11"/>
  <c r="G4" i="11"/>
  <c r="E4" i="1" l="1"/>
  <c r="D34" i="1"/>
  <c r="C34" i="1"/>
  <c r="E14" i="7"/>
  <c r="E12" i="7"/>
  <c r="C17" i="9"/>
  <c r="E14" i="9"/>
  <c r="E12" i="9"/>
  <c r="E10" i="9"/>
  <c r="G10" i="9"/>
  <c r="E34" i="1" l="1"/>
  <c r="G9" i="2"/>
  <c r="E11" i="10" l="1"/>
  <c r="D14" i="5"/>
  <c r="C14" i="5"/>
  <c r="G5" i="11" l="1"/>
  <c r="G6" i="11"/>
  <c r="G7" i="11"/>
  <c r="G8" i="11"/>
  <c r="G9" i="11"/>
  <c r="G10" i="11"/>
  <c r="G13" i="11"/>
  <c r="G14" i="11"/>
  <c r="G15" i="11"/>
  <c r="G16" i="11"/>
  <c r="G17" i="11"/>
  <c r="G7" i="9"/>
  <c r="G9" i="9"/>
  <c r="G6" i="9"/>
  <c r="F14" i="5"/>
  <c r="G14" i="5" s="1"/>
  <c r="F18" i="3"/>
  <c r="D18" i="11"/>
  <c r="C18" i="11"/>
  <c r="D16" i="10"/>
  <c r="C16" i="10"/>
  <c r="D17" i="9"/>
  <c r="D15" i="8"/>
  <c r="C15" i="8"/>
  <c r="D17" i="7"/>
  <c r="C17" i="7"/>
  <c r="D16" i="6"/>
  <c r="C16" i="6"/>
  <c r="D18" i="3"/>
  <c r="C18" i="3"/>
  <c r="G4" i="1"/>
  <c r="F34" i="1"/>
  <c r="G18" i="3" l="1"/>
  <c r="F18" i="11"/>
  <c r="G18" i="11" s="1"/>
  <c r="G15" i="10"/>
  <c r="G14" i="10"/>
  <c r="G12" i="10"/>
  <c r="G10" i="10"/>
  <c r="G9" i="10"/>
  <c r="G5" i="10"/>
  <c r="F16" i="10"/>
  <c r="G16" i="10" s="1"/>
  <c r="G4" i="10"/>
  <c r="G16" i="9"/>
  <c r="G15" i="9"/>
  <c r="G5" i="9"/>
  <c r="F17" i="9"/>
  <c r="G17" i="9" s="1"/>
  <c r="G4" i="9"/>
  <c r="F15" i="8"/>
  <c r="G15" i="8" s="1"/>
  <c r="G4" i="8"/>
  <c r="G5" i="7"/>
  <c r="F17" i="7"/>
  <c r="G17" i="7" s="1"/>
  <c r="G4" i="7"/>
  <c r="F16" i="6"/>
  <c r="G16" i="6" s="1"/>
  <c r="G4" i="5"/>
  <c r="G17" i="2"/>
  <c r="G16" i="2"/>
  <c r="G4" i="3"/>
  <c r="F19" i="2"/>
  <c r="G19" i="2" s="1"/>
  <c r="G6" i="2"/>
  <c r="G15" i="2"/>
  <c r="G14" i="2"/>
  <c r="G13" i="2"/>
  <c r="G11" i="2"/>
  <c r="G8" i="2"/>
  <c r="G5" i="2"/>
  <c r="G4" i="2"/>
  <c r="G34" i="1"/>
  <c r="E18" i="11" l="1"/>
  <c r="E17" i="11"/>
  <c r="E16" i="11"/>
  <c r="E14" i="11"/>
  <c r="E10" i="11"/>
  <c r="E9" i="11"/>
  <c r="E8" i="11"/>
  <c r="E6" i="11"/>
  <c r="E5" i="11"/>
  <c r="E4" i="11"/>
  <c r="E16" i="10"/>
  <c r="E14" i="10"/>
  <c r="E12" i="10"/>
  <c r="E10" i="10"/>
  <c r="E9" i="10"/>
  <c r="E8" i="10"/>
  <c r="E6" i="10"/>
  <c r="E5" i="10"/>
  <c r="E4" i="10"/>
  <c r="E17" i="9"/>
  <c r="E16" i="9"/>
  <c r="E15" i="9"/>
  <c r="E11" i="9"/>
  <c r="E9" i="9"/>
  <c r="E8" i="9"/>
  <c r="E6" i="9"/>
  <c r="E5" i="9"/>
  <c r="E4" i="9"/>
  <c r="E15" i="8"/>
  <c r="E4" i="8"/>
  <c r="E17" i="7"/>
  <c r="E16" i="7"/>
  <c r="E15" i="7"/>
  <c r="E13" i="7"/>
  <c r="E11" i="7"/>
  <c r="E10" i="7"/>
  <c r="E9" i="7"/>
  <c r="E8" i="7"/>
  <c r="E6" i="7"/>
  <c r="E5" i="7"/>
  <c r="E4" i="7"/>
  <c r="E16" i="6"/>
  <c r="E4" i="6"/>
  <c r="E14" i="5"/>
  <c r="E4" i="5"/>
  <c r="E18" i="3"/>
  <c r="E4" i="3"/>
  <c r="E19" i="2"/>
  <c r="E4" i="2"/>
</calcChain>
</file>

<file path=xl/sharedStrings.xml><?xml version="1.0" encoding="utf-8"?>
<sst xmlns="http://schemas.openxmlformats.org/spreadsheetml/2006/main" count="388" uniqueCount="87">
  <si>
    <t>руб.</t>
  </si>
  <si>
    <t>КФСР</t>
  </si>
  <si>
    <t>Наименование КФСР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</si>
  <si>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</si>
  <si>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</si>
  <si>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</si>
  <si>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</si>
  <si>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</si>
  <si>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</si>
  <si>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</si>
  <si>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</si>
  <si>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</si>
  <si>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</si>
  <si>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</si>
  <si>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</si>
  <si>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</si>
  <si>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</si>
  <si>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</si>
  <si>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</si>
  <si>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</si>
  <si>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</si>
  <si>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</si>
  <si>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</si>
  <si>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</si>
  <si>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</si>
  <si>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</si>
  <si>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</si>
  <si>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</si>
  <si>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</si>
  <si>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</si>
  <si>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</si>
  <si>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</si>
  <si>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</si>
  <si>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</si>
  <si>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</si>
  <si>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</si>
  <si>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</si>
  <si>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</si>
  <si>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</si>
  <si>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</si>
  <si>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</si>
  <si>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</si>
  <si>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</si>
  <si>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</si>
  <si>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</si>
  <si>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</si>
  <si>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</si>
  <si>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</si>
  <si>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</si>
  <si>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</si>
  <si>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</si>
  <si>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</si>
  <si>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</si>
  <si>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</si>
  <si>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</si>
  <si>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</si>
  <si>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</si>
  <si>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</si>
  <si>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</si>
  <si>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14 02</t>
  </si>
  <si>
    <t>Иные дотации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</si>
  <si>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</si>
  <si>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</si>
  <si>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</si>
  <si>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</si>
  <si>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</si>
  <si>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</si>
  <si>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</si>
  <si>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</si>
  <si>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</si>
  <si>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</si>
  <si>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</si>
  <si>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</si>
  <si>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</si>
  <si>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</si>
  <si>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</si>
  <si>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 xml:space="preserve">04 12 </t>
  </si>
  <si>
    <t>0412</t>
  </si>
  <si>
    <t>Ассигнования 2019 год</t>
  </si>
  <si>
    <t>Расход по состоянию на 01.04.2019</t>
  </si>
  <si>
    <t>Расход по состоянию на 01.04.2018 г</t>
  </si>
  <si>
    <t>% исполнения 01.04.2019г к 01.04.2018 г</t>
  </si>
  <si>
    <t>Сведения в разрезе разделов, подразделов по исполнению бюджета  муниципального района "Княжпогостский" на 01.04.2019 г и в сравнении с соответствующим периодом прошлого года</t>
  </si>
  <si>
    <t>06 02</t>
  </si>
  <si>
    <t>Сбор, удаление отходов и очистка сточных вод</t>
  </si>
  <si>
    <t>0401</t>
  </si>
  <si>
    <t>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</si>
</sst>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 Cyr"/>
    </font>
    <font>
      <b/>
      <u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</font>
    <font>
      <sz val="8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4" fontId="10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37"/>
  <sheetViews>
    <sheetView showGridLines="0" tabSelected="1" zoomScaleNormal="100" workbookViewId="0">
      <selection sqref="A1:XFD1048576"/>
    </sheetView>
  </sheetViews>
  <sheetFormatPr defaultRowHeight="18.75" x14ac:dyDescent="0.3"/>
  <cols>
    <col min="1" max="1" width="9.5703125" style="9" bestFit="1" customWidth="1"/>
    <col min="2" max="2" width="70.7109375" style="9" customWidth="1"/>
    <col min="3" max="4" width="21" style="9" bestFit="1" customWidth="1"/>
    <col min="5" max="5" width="16" style="9" customWidth="1"/>
    <col min="6" max="6" width="21" style="24" customWidth="1"/>
    <col min="7" max="7" width="19.140625" style="24" customWidth="1"/>
    <col min="8" max="9" width="9.140625" style="9" customWidth="1"/>
    <col min="10" max="16384" width="9.140625" style="9"/>
  </cols>
  <sheetData>
    <row r="1" spans="1:11" ht="54.7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11" x14ac:dyDescent="0.3">
      <c r="A2" s="33"/>
      <c r="B2" s="33"/>
      <c r="C2" s="33"/>
      <c r="D2" s="33"/>
      <c r="E2" s="33"/>
      <c r="F2" s="10"/>
      <c r="G2" s="11" t="s">
        <v>0</v>
      </c>
      <c r="H2" s="11"/>
      <c r="I2" s="11"/>
      <c r="J2" s="11"/>
      <c r="K2" s="11"/>
    </row>
    <row r="3" spans="1:1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11" ht="57" customHeight="1" x14ac:dyDescent="0.3">
      <c r="A4" s="6" t="s">
        <v>72</v>
      </c>
      <c r="B4" s="14" t="s">
        <v>73</v>
      </c>
      <c r="C4" s="6">
        <v>150000</v>
      </c>
      <c r="D4" s="6">
        <v>0</v>
      </c>
      <c r="E4" s="5">
        <f>D4*100/C4</f>
        <v>0</v>
      </c>
      <c r="F4" s="6">
        <v>23958</v>
      </c>
      <c r="G4" s="15">
        <f>D4/F4*100</f>
        <v>0</v>
      </c>
    </row>
    <row r="5" spans="1:11" ht="75" x14ac:dyDescent="0.3">
      <c r="A5" s="16" t="s">
        <v>3</v>
      </c>
      <c r="B5" s="17" t="s">
        <v>4</v>
      </c>
      <c r="C5" s="5">
        <v>38826648</v>
      </c>
      <c r="D5" s="5">
        <v>5194289.8</v>
      </c>
      <c r="E5" s="5">
        <f t="shared" ref="E5:E33" si="0">D5*100/C5</f>
        <v>13.378156672190707</v>
      </c>
      <c r="F5" s="5">
        <v>5572517.3200000003</v>
      </c>
      <c r="G5" s="15">
        <f t="shared" ref="G5:G33" si="1">D5/F5*100</f>
        <v>93.212627287087543</v>
      </c>
    </row>
    <row r="6" spans="1:11" ht="56.25" x14ac:dyDescent="0.3">
      <c r="A6" s="16" t="s">
        <v>5</v>
      </c>
      <c r="B6" s="17" t="s">
        <v>6</v>
      </c>
      <c r="C6" s="5">
        <v>13001674</v>
      </c>
      <c r="D6" s="5">
        <v>1806299.47</v>
      </c>
      <c r="E6" s="5">
        <f t="shared" si="0"/>
        <v>13.892822339646418</v>
      </c>
      <c r="F6" s="5">
        <v>1901764.93</v>
      </c>
      <c r="G6" s="15">
        <f t="shared" si="1"/>
        <v>94.980165082758148</v>
      </c>
    </row>
    <row r="7" spans="1:11" x14ac:dyDescent="0.3">
      <c r="A7" s="16" t="s">
        <v>70</v>
      </c>
      <c r="B7" s="17" t="s">
        <v>71</v>
      </c>
      <c r="C7" s="5">
        <v>900000</v>
      </c>
      <c r="D7" s="5">
        <v>0</v>
      </c>
      <c r="E7" s="5">
        <f t="shared" si="0"/>
        <v>0</v>
      </c>
      <c r="F7" s="5">
        <v>0</v>
      </c>
      <c r="G7" s="15" t="e">
        <f t="shared" si="1"/>
        <v>#DIV/0!</v>
      </c>
    </row>
    <row r="8" spans="1:11" x14ac:dyDescent="0.3">
      <c r="A8" s="16" t="s">
        <v>7</v>
      </c>
      <c r="B8" s="17" t="s">
        <v>8</v>
      </c>
      <c r="C8" s="5">
        <v>1500000</v>
      </c>
      <c r="D8" s="5">
        <v>0</v>
      </c>
      <c r="E8" s="5">
        <f t="shared" si="0"/>
        <v>0</v>
      </c>
      <c r="F8" s="5">
        <v>0</v>
      </c>
      <c r="G8" s="15" t="e">
        <f t="shared" si="1"/>
        <v>#DIV/0!</v>
      </c>
    </row>
    <row r="9" spans="1:11" x14ac:dyDescent="0.3">
      <c r="A9" s="16" t="s">
        <v>9</v>
      </c>
      <c r="B9" s="17" t="s">
        <v>10</v>
      </c>
      <c r="C9" s="5">
        <v>25535243.550000001</v>
      </c>
      <c r="D9" s="5">
        <v>2167210.84</v>
      </c>
      <c r="E9" s="5">
        <f t="shared" si="0"/>
        <v>8.4871359685934937</v>
      </c>
      <c r="F9" s="5">
        <v>1489359.2</v>
      </c>
      <c r="G9" s="15">
        <f t="shared" si="1"/>
        <v>145.51297229036487</v>
      </c>
    </row>
    <row r="10" spans="1:11" x14ac:dyDescent="0.3">
      <c r="A10" s="16" t="s">
        <v>11</v>
      </c>
      <c r="B10" s="17" t="s">
        <v>12</v>
      </c>
      <c r="C10" s="5">
        <v>1281900</v>
      </c>
      <c r="D10" s="5">
        <v>320475</v>
      </c>
      <c r="E10" s="5">
        <f t="shared" si="0"/>
        <v>25</v>
      </c>
      <c r="F10" s="5">
        <v>282325</v>
      </c>
      <c r="G10" s="15">
        <f t="shared" si="1"/>
        <v>113.51279553705835</v>
      </c>
    </row>
    <row r="11" spans="1:11" x14ac:dyDescent="0.3">
      <c r="A11" s="16" t="s">
        <v>13</v>
      </c>
      <c r="B11" s="17" t="s">
        <v>14</v>
      </c>
      <c r="C11" s="5">
        <v>173576</v>
      </c>
      <c r="D11" s="5">
        <v>0</v>
      </c>
      <c r="E11" s="5">
        <f t="shared" si="0"/>
        <v>0</v>
      </c>
      <c r="F11" s="5">
        <v>271000</v>
      </c>
      <c r="G11" s="15">
        <f t="shared" si="1"/>
        <v>0</v>
      </c>
    </row>
    <row r="12" spans="1:11" x14ac:dyDescent="0.3">
      <c r="A12" s="16" t="s">
        <v>19</v>
      </c>
      <c r="B12" s="17" t="s">
        <v>20</v>
      </c>
      <c r="C12" s="5">
        <v>1698883</v>
      </c>
      <c r="D12" s="5">
        <v>0</v>
      </c>
      <c r="E12" s="5">
        <f t="shared" si="0"/>
        <v>0</v>
      </c>
      <c r="F12" s="5">
        <v>0</v>
      </c>
      <c r="G12" s="15" t="e">
        <f t="shared" si="1"/>
        <v>#DIV/0!</v>
      </c>
    </row>
    <row r="13" spans="1:11" x14ac:dyDescent="0.3">
      <c r="A13" s="16" t="s">
        <v>21</v>
      </c>
      <c r="B13" s="17" t="s">
        <v>22</v>
      </c>
      <c r="C13" s="5">
        <v>17792566</v>
      </c>
      <c r="D13" s="5">
        <v>162513.9</v>
      </c>
      <c r="E13" s="5">
        <f t="shared" si="0"/>
        <v>0.91338090301308983</v>
      </c>
      <c r="F13" s="5">
        <v>335785.62</v>
      </c>
      <c r="G13" s="15">
        <f t="shared" si="1"/>
        <v>48.398111866732116</v>
      </c>
    </row>
    <row r="14" spans="1:11" x14ac:dyDescent="0.3">
      <c r="A14" s="16" t="s">
        <v>23</v>
      </c>
      <c r="B14" s="17" t="s">
        <v>24</v>
      </c>
      <c r="C14" s="5">
        <v>521429</v>
      </c>
      <c r="D14" s="5">
        <v>0</v>
      </c>
      <c r="E14" s="5">
        <f t="shared" si="0"/>
        <v>0</v>
      </c>
      <c r="F14" s="5">
        <v>167732.5</v>
      </c>
      <c r="G14" s="15">
        <f t="shared" si="1"/>
        <v>0</v>
      </c>
    </row>
    <row r="15" spans="1:11" x14ac:dyDescent="0.3">
      <c r="A15" s="16" t="s">
        <v>25</v>
      </c>
      <c r="B15" s="17" t="s">
        <v>26</v>
      </c>
      <c r="C15" s="5">
        <v>3981503</v>
      </c>
      <c r="D15" s="5">
        <v>0</v>
      </c>
      <c r="E15" s="5">
        <f t="shared" si="0"/>
        <v>0</v>
      </c>
      <c r="F15" s="5">
        <v>51178.14</v>
      </c>
      <c r="G15" s="15">
        <f t="shared" si="1"/>
        <v>0</v>
      </c>
    </row>
    <row r="16" spans="1:11" x14ac:dyDescent="0.3">
      <c r="A16" s="16" t="s">
        <v>69</v>
      </c>
      <c r="B16" s="17" t="s">
        <v>64</v>
      </c>
      <c r="C16" s="5">
        <v>2182000</v>
      </c>
      <c r="D16" s="5">
        <v>853048.17</v>
      </c>
      <c r="E16" s="5">
        <f t="shared" si="0"/>
        <v>39.094783226397801</v>
      </c>
      <c r="F16" s="5">
        <v>0</v>
      </c>
      <c r="G16" s="15" t="e">
        <f t="shared" si="1"/>
        <v>#DIV/0!</v>
      </c>
    </row>
    <row r="17" spans="1:7" x14ac:dyDescent="0.3">
      <c r="A17" s="16" t="s">
        <v>27</v>
      </c>
      <c r="B17" s="17" t="s">
        <v>28</v>
      </c>
      <c r="C17" s="5">
        <v>556758</v>
      </c>
      <c r="D17" s="5">
        <v>0</v>
      </c>
      <c r="E17" s="5">
        <f t="shared" si="0"/>
        <v>0</v>
      </c>
      <c r="F17" s="5">
        <v>0</v>
      </c>
      <c r="G17" s="15" t="e">
        <f t="shared" si="1"/>
        <v>#DIV/0!</v>
      </c>
    </row>
    <row r="18" spans="1:7" x14ac:dyDescent="0.3">
      <c r="A18" s="16" t="s">
        <v>83</v>
      </c>
      <c r="B18" s="17" t="s">
        <v>84</v>
      </c>
      <c r="C18" s="5">
        <v>30000</v>
      </c>
      <c r="D18" s="5">
        <v>0</v>
      </c>
      <c r="E18" s="5">
        <f t="shared" si="0"/>
        <v>0</v>
      </c>
      <c r="F18" s="5">
        <v>0</v>
      </c>
      <c r="G18" s="15" t="e">
        <f t="shared" si="1"/>
        <v>#DIV/0!</v>
      </c>
    </row>
    <row r="19" spans="1:7" x14ac:dyDescent="0.3">
      <c r="A19" s="16" t="s">
        <v>29</v>
      </c>
      <c r="B19" s="17" t="s">
        <v>30</v>
      </c>
      <c r="C19" s="5">
        <v>138743448</v>
      </c>
      <c r="D19" s="5">
        <v>31051907</v>
      </c>
      <c r="E19" s="5">
        <f t="shared" si="0"/>
        <v>22.380809650917715</v>
      </c>
      <c r="F19" s="5">
        <v>28151203</v>
      </c>
      <c r="G19" s="15">
        <f t="shared" si="1"/>
        <v>110.30401436130457</v>
      </c>
    </row>
    <row r="20" spans="1:7" x14ac:dyDescent="0.3">
      <c r="A20" s="16" t="s">
        <v>31</v>
      </c>
      <c r="B20" s="17" t="s">
        <v>32</v>
      </c>
      <c r="C20" s="5">
        <v>216341519</v>
      </c>
      <c r="D20" s="5">
        <v>51134975</v>
      </c>
      <c r="E20" s="5">
        <f t="shared" si="0"/>
        <v>23.636228143521539</v>
      </c>
      <c r="F20" s="5">
        <v>47009360</v>
      </c>
      <c r="G20" s="15">
        <f t="shared" si="1"/>
        <v>108.7761564930899</v>
      </c>
    </row>
    <row r="21" spans="1:7" x14ac:dyDescent="0.3">
      <c r="A21" s="16" t="s">
        <v>33</v>
      </c>
      <c r="B21" s="17" t="s">
        <v>34</v>
      </c>
      <c r="C21" s="5">
        <v>36604734</v>
      </c>
      <c r="D21" s="5">
        <v>8163300</v>
      </c>
      <c r="E21" s="5">
        <f t="shared" si="0"/>
        <v>22.30121382660505</v>
      </c>
      <c r="F21" s="5">
        <v>7189623</v>
      </c>
      <c r="G21" s="15">
        <f t="shared" si="1"/>
        <v>113.54281024192785</v>
      </c>
    </row>
    <row r="22" spans="1:7" x14ac:dyDescent="0.3">
      <c r="A22" s="16" t="s">
        <v>35</v>
      </c>
      <c r="B22" s="17" t="s">
        <v>36</v>
      </c>
      <c r="C22" s="5">
        <v>1327150</v>
      </c>
      <c r="D22" s="5">
        <v>0</v>
      </c>
      <c r="E22" s="5">
        <f t="shared" si="0"/>
        <v>0</v>
      </c>
      <c r="F22" s="5">
        <v>146510</v>
      </c>
      <c r="G22" s="15">
        <f t="shared" si="1"/>
        <v>0</v>
      </c>
    </row>
    <row r="23" spans="1:7" x14ac:dyDescent="0.3">
      <c r="A23" s="16" t="s">
        <v>37</v>
      </c>
      <c r="B23" s="17" t="s">
        <v>38</v>
      </c>
      <c r="C23" s="5">
        <v>20658727</v>
      </c>
      <c r="D23" s="5">
        <v>2922524.44</v>
      </c>
      <c r="E23" s="5">
        <f t="shared" si="0"/>
        <v>14.146682126154239</v>
      </c>
      <c r="F23" s="5">
        <v>3423839.28</v>
      </c>
      <c r="G23" s="15">
        <f t="shared" si="1"/>
        <v>85.358108281297589</v>
      </c>
    </row>
    <row r="24" spans="1:7" x14ac:dyDescent="0.3">
      <c r="A24" s="16" t="s">
        <v>39</v>
      </c>
      <c r="B24" s="17" t="s">
        <v>40</v>
      </c>
      <c r="C24" s="5">
        <v>48033728</v>
      </c>
      <c r="D24" s="5">
        <v>9768900</v>
      </c>
      <c r="E24" s="5">
        <f t="shared" si="0"/>
        <v>20.337584457321324</v>
      </c>
      <c r="F24" s="5">
        <v>8990000</v>
      </c>
      <c r="G24" s="15">
        <f t="shared" si="1"/>
        <v>108.66407119021136</v>
      </c>
    </row>
    <row r="25" spans="1:7" x14ac:dyDescent="0.3">
      <c r="A25" s="16" t="s">
        <v>41</v>
      </c>
      <c r="B25" s="17" t="s">
        <v>42</v>
      </c>
      <c r="C25" s="5">
        <v>22121727</v>
      </c>
      <c r="D25" s="5">
        <v>5062761.32</v>
      </c>
      <c r="E25" s="5">
        <f t="shared" si="0"/>
        <v>22.885922604505517</v>
      </c>
      <c r="F25" s="5">
        <v>5128909.0599999996</v>
      </c>
      <c r="G25" s="15">
        <f t="shared" si="1"/>
        <v>98.71029610339788</v>
      </c>
    </row>
    <row r="26" spans="1:7" x14ac:dyDescent="0.3">
      <c r="A26" s="16" t="s">
        <v>43</v>
      </c>
      <c r="B26" s="17" t="s">
        <v>44</v>
      </c>
      <c r="C26" s="5">
        <v>0</v>
      </c>
      <c r="D26" s="5">
        <v>0</v>
      </c>
      <c r="E26" s="5" t="e">
        <f t="shared" si="0"/>
        <v>#DIV/0!</v>
      </c>
      <c r="F26" s="5">
        <v>1120599.6299999999</v>
      </c>
      <c r="G26" s="15">
        <f t="shared" si="1"/>
        <v>0</v>
      </c>
    </row>
    <row r="27" spans="1:7" x14ac:dyDescent="0.3">
      <c r="A27" s="16" t="s">
        <v>45</v>
      </c>
      <c r="B27" s="17" t="s">
        <v>46</v>
      </c>
      <c r="C27" s="5">
        <v>4409700</v>
      </c>
      <c r="D27" s="5">
        <v>395756.79999999999</v>
      </c>
      <c r="E27" s="5">
        <f t="shared" si="0"/>
        <v>8.9746876204730484</v>
      </c>
      <c r="F27" s="5">
        <v>0</v>
      </c>
      <c r="G27" s="15" t="e">
        <f t="shared" si="1"/>
        <v>#DIV/0!</v>
      </c>
    </row>
    <row r="28" spans="1:7" x14ac:dyDescent="0.3">
      <c r="A28" s="16" t="s">
        <v>47</v>
      </c>
      <c r="B28" s="17" t="s">
        <v>48</v>
      </c>
      <c r="C28" s="5">
        <v>12447200</v>
      </c>
      <c r="D28" s="5">
        <v>644809</v>
      </c>
      <c r="E28" s="5">
        <f t="shared" si="0"/>
        <v>5.1803538145125012</v>
      </c>
      <c r="F28" s="5">
        <v>408304.77</v>
      </c>
      <c r="G28" s="15">
        <f t="shared" si="1"/>
        <v>157.92345507009384</v>
      </c>
    </row>
    <row r="29" spans="1:7" x14ac:dyDescent="0.3">
      <c r="A29" s="16" t="s">
        <v>49</v>
      </c>
      <c r="B29" s="17" t="s">
        <v>50</v>
      </c>
      <c r="C29" s="5">
        <v>290000</v>
      </c>
      <c r="D29" s="5">
        <v>0</v>
      </c>
      <c r="E29" s="5">
        <f t="shared" si="0"/>
        <v>0</v>
      </c>
      <c r="F29" s="5">
        <v>28905</v>
      </c>
      <c r="G29" s="15">
        <f t="shared" si="1"/>
        <v>0</v>
      </c>
    </row>
    <row r="30" spans="1:7" x14ac:dyDescent="0.3">
      <c r="A30" s="16" t="s">
        <v>53</v>
      </c>
      <c r="B30" s="17" t="s">
        <v>54</v>
      </c>
      <c r="C30" s="5">
        <v>8130464</v>
      </c>
      <c r="D30" s="5">
        <v>1943000</v>
      </c>
      <c r="E30" s="5">
        <f t="shared" si="0"/>
        <v>23.897775083931251</v>
      </c>
      <c r="F30" s="5">
        <v>70000</v>
      </c>
      <c r="G30" s="15">
        <f t="shared" si="1"/>
        <v>2775.7142857142858</v>
      </c>
    </row>
    <row r="31" spans="1:7" x14ac:dyDescent="0.3">
      <c r="A31" s="16" t="s">
        <v>55</v>
      </c>
      <c r="B31" s="17" t="s">
        <v>56</v>
      </c>
      <c r="C31" s="5">
        <v>550000</v>
      </c>
      <c r="D31" s="5">
        <v>235000</v>
      </c>
      <c r="E31" s="5">
        <f t="shared" si="0"/>
        <v>42.727272727272727</v>
      </c>
      <c r="F31" s="5">
        <v>281024.90000000002</v>
      </c>
      <c r="G31" s="15">
        <f t="shared" si="1"/>
        <v>83.622483274613728</v>
      </c>
    </row>
    <row r="32" spans="1:7" ht="56.25" x14ac:dyDescent="0.3">
      <c r="A32" s="16" t="s">
        <v>57</v>
      </c>
      <c r="B32" s="17" t="s">
        <v>58</v>
      </c>
      <c r="C32" s="5">
        <v>8272900</v>
      </c>
      <c r="D32" s="5">
        <v>4263900</v>
      </c>
      <c r="E32" s="5">
        <f t="shared" si="0"/>
        <v>51.540572229810586</v>
      </c>
      <c r="F32" s="5">
        <v>3959174</v>
      </c>
      <c r="G32" s="15">
        <f t="shared" si="1"/>
        <v>107.69670643422087</v>
      </c>
    </row>
    <row r="33" spans="1:7" x14ac:dyDescent="0.3">
      <c r="A33" s="16" t="s">
        <v>59</v>
      </c>
      <c r="B33" s="17" t="s">
        <v>60</v>
      </c>
      <c r="C33" s="5">
        <v>24481000</v>
      </c>
      <c r="D33" s="5">
        <v>2950000</v>
      </c>
      <c r="E33" s="5">
        <f t="shared" si="0"/>
        <v>12.050161349618071</v>
      </c>
      <c r="F33" s="5">
        <v>600000</v>
      </c>
      <c r="G33" s="15">
        <f t="shared" si="1"/>
        <v>491.66666666666669</v>
      </c>
    </row>
    <row r="34" spans="1:7" x14ac:dyDescent="0.3">
      <c r="A34" s="18" t="s">
        <v>61</v>
      </c>
      <c r="B34" s="19"/>
      <c r="C34" s="20">
        <f>SUM(C4:C33)</f>
        <v>650544477.54999995</v>
      </c>
      <c r="D34" s="20">
        <f>SUM(D4:D33)</f>
        <v>129040670.73999999</v>
      </c>
      <c r="E34" s="21">
        <f>D34*100/C34</f>
        <v>19.835795275055904</v>
      </c>
      <c r="F34" s="20">
        <f>SUM(F4:F33)</f>
        <v>116603073.35000001</v>
      </c>
      <c r="G34" s="22">
        <f t="shared" ref="G34" si="2">D34/F34*100</f>
        <v>110.66661197914298</v>
      </c>
    </row>
    <row r="36" spans="1:7" x14ac:dyDescent="0.3">
      <c r="C36" s="23"/>
    </row>
    <row r="37" spans="1:7" x14ac:dyDescent="0.3">
      <c r="C37" s="23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18"/>
  <sheetViews>
    <sheetView workbookViewId="0">
      <selection activeCell="L4" sqref="L4"/>
    </sheetView>
  </sheetViews>
  <sheetFormatPr defaultRowHeight="18.75" x14ac:dyDescent="0.3"/>
  <cols>
    <col min="1" max="1" width="11.85546875" style="1" customWidth="1"/>
    <col min="2" max="2" width="84.7109375" style="1" customWidth="1"/>
    <col min="3" max="5" width="17.85546875" style="1" bestFit="1" customWidth="1"/>
    <col min="6" max="6" width="22.42578125" style="2" customWidth="1"/>
    <col min="7" max="7" width="21.140625" style="2" customWidth="1"/>
    <col min="8" max="16384" width="9.140625" style="1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29" t="s">
        <v>0</v>
      </c>
    </row>
    <row r="3" spans="1:7" s="9" customFormat="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ht="37.5" x14ac:dyDescent="0.25">
      <c r="A4" s="16" t="s">
        <v>67</v>
      </c>
      <c r="B4" s="17" t="s">
        <v>68</v>
      </c>
      <c r="C4" s="8">
        <v>640222</v>
      </c>
      <c r="D4" s="8">
        <v>116003.57</v>
      </c>
      <c r="E4" s="15">
        <f>D4*100/C4</f>
        <v>18.119272689785731</v>
      </c>
      <c r="F4" s="3">
        <v>117890.01</v>
      </c>
      <c r="G4" s="15">
        <f>D4/F4*100</f>
        <v>98.399830486060708</v>
      </c>
    </row>
    <row r="5" spans="1:7" ht="56.25" x14ac:dyDescent="0.25">
      <c r="A5" s="16" t="s">
        <v>3</v>
      </c>
      <c r="B5" s="17" t="s">
        <v>4</v>
      </c>
      <c r="C5" s="8">
        <v>981544.56</v>
      </c>
      <c r="D5" s="8">
        <v>200484.31</v>
      </c>
      <c r="E5" s="15">
        <f t="shared" ref="E5:E18" si="0">D5*100/C5</f>
        <v>20.425390570143854</v>
      </c>
      <c r="F5" s="3">
        <v>178159.23</v>
      </c>
      <c r="G5" s="15">
        <f t="shared" ref="G5:G17" si="1">D5/F5*100</f>
        <v>112.53097018885857</v>
      </c>
    </row>
    <row r="6" spans="1:7" ht="37.5" x14ac:dyDescent="0.25">
      <c r="A6" s="16" t="s">
        <v>5</v>
      </c>
      <c r="B6" s="17" t="s">
        <v>6</v>
      </c>
      <c r="C6" s="8">
        <v>712</v>
      </c>
      <c r="D6" s="8">
        <v>0</v>
      </c>
      <c r="E6" s="15">
        <f t="shared" si="0"/>
        <v>0</v>
      </c>
      <c r="F6" s="3">
        <v>730</v>
      </c>
      <c r="G6" s="15">
        <f t="shared" si="1"/>
        <v>0</v>
      </c>
    </row>
    <row r="7" spans="1:7" x14ac:dyDescent="0.25">
      <c r="A7" s="16" t="s">
        <v>70</v>
      </c>
      <c r="B7" s="17" t="s">
        <v>71</v>
      </c>
      <c r="C7" s="8"/>
      <c r="D7" s="8"/>
      <c r="E7" s="15"/>
      <c r="F7" s="3"/>
      <c r="G7" s="15" t="e">
        <f t="shared" si="1"/>
        <v>#DIV/0!</v>
      </c>
    </row>
    <row r="8" spans="1:7" x14ac:dyDescent="0.25">
      <c r="A8" s="16" t="s">
        <v>7</v>
      </c>
      <c r="B8" s="17" t="s">
        <v>8</v>
      </c>
      <c r="C8" s="8">
        <v>1000</v>
      </c>
      <c r="D8" s="8">
        <v>0</v>
      </c>
      <c r="E8" s="15">
        <f>D8*100/C8</f>
        <v>0</v>
      </c>
      <c r="F8" s="3">
        <v>0</v>
      </c>
      <c r="G8" s="15" t="e">
        <f>D8/F8*100</f>
        <v>#DIV/0!</v>
      </c>
    </row>
    <row r="9" spans="1:7" x14ac:dyDescent="0.25">
      <c r="A9" s="16" t="s">
        <v>9</v>
      </c>
      <c r="B9" s="17" t="s">
        <v>10</v>
      </c>
      <c r="C9" s="8">
        <v>4000</v>
      </c>
      <c r="D9" s="8">
        <v>4000</v>
      </c>
      <c r="E9" s="15">
        <f>D9*100/C9</f>
        <v>100</v>
      </c>
      <c r="F9" s="3">
        <v>3000</v>
      </c>
      <c r="G9" s="15">
        <f>D9/F9*100</f>
        <v>133.33333333333331</v>
      </c>
    </row>
    <row r="10" spans="1:7" ht="37.5" x14ac:dyDescent="0.25">
      <c r="A10" s="16" t="s">
        <v>65</v>
      </c>
      <c r="B10" s="17" t="s">
        <v>66</v>
      </c>
      <c r="C10" s="8">
        <v>10800</v>
      </c>
      <c r="D10" s="8">
        <v>2700</v>
      </c>
      <c r="E10" s="15">
        <f>D10*100/C10</f>
        <v>25</v>
      </c>
      <c r="F10" s="3">
        <v>2700</v>
      </c>
      <c r="G10" s="15">
        <f>D10/F10*100</f>
        <v>100</v>
      </c>
    </row>
    <row r="11" spans="1:7" x14ac:dyDescent="0.25">
      <c r="A11" s="16" t="s">
        <v>13</v>
      </c>
      <c r="B11" s="17" t="s">
        <v>14</v>
      </c>
      <c r="C11" s="8">
        <v>67522</v>
      </c>
      <c r="D11" s="8">
        <v>0</v>
      </c>
      <c r="E11" s="15"/>
      <c r="F11" s="3"/>
      <c r="G11" s="15"/>
    </row>
    <row r="12" spans="1:7" x14ac:dyDescent="0.25">
      <c r="A12" s="16" t="s">
        <v>19</v>
      </c>
      <c r="B12" s="17" t="s">
        <v>20</v>
      </c>
      <c r="C12" s="8">
        <v>30000</v>
      </c>
      <c r="D12" s="8">
        <v>0</v>
      </c>
      <c r="E12" s="15"/>
      <c r="F12" s="3"/>
      <c r="G12" s="15"/>
    </row>
    <row r="13" spans="1:7" x14ac:dyDescent="0.25">
      <c r="A13" s="16" t="s">
        <v>77</v>
      </c>
      <c r="B13" s="17" t="s">
        <v>24</v>
      </c>
      <c r="C13" s="8">
        <v>71429</v>
      </c>
      <c r="D13" s="8">
        <v>0</v>
      </c>
      <c r="E13" s="15">
        <f>D13*100/C13</f>
        <v>0</v>
      </c>
      <c r="F13" s="3"/>
      <c r="G13" s="15" t="e">
        <f>D13/F13*100</f>
        <v>#DIV/0!</v>
      </c>
    </row>
    <row r="14" spans="1:7" ht="20.25" customHeight="1" x14ac:dyDescent="0.25">
      <c r="A14" s="16" t="s">
        <v>25</v>
      </c>
      <c r="B14" s="17" t="s">
        <v>26</v>
      </c>
      <c r="C14" s="8">
        <v>44000</v>
      </c>
      <c r="D14" s="8">
        <v>10971.34</v>
      </c>
      <c r="E14" s="15">
        <f>D14*100/C14</f>
        <v>24.934863636363637</v>
      </c>
      <c r="F14" s="3">
        <v>7474.12</v>
      </c>
      <c r="G14" s="15">
        <f>D14/F14*100</f>
        <v>146.79106035225553</v>
      </c>
    </row>
    <row r="15" spans="1:7" ht="12.75" customHeight="1" x14ac:dyDescent="0.25">
      <c r="A15" s="16" t="s">
        <v>63</v>
      </c>
      <c r="B15" s="17" t="s">
        <v>64</v>
      </c>
      <c r="C15" s="8">
        <v>2000</v>
      </c>
      <c r="D15" s="8">
        <v>0</v>
      </c>
      <c r="E15" s="15"/>
      <c r="F15" s="3"/>
      <c r="G15" s="15" t="e">
        <f>D15/F15*100</f>
        <v>#DIV/0!</v>
      </c>
    </row>
    <row r="16" spans="1:7" x14ac:dyDescent="0.25">
      <c r="A16" s="16" t="s">
        <v>27</v>
      </c>
      <c r="B16" s="17" t="s">
        <v>28</v>
      </c>
      <c r="C16" s="8">
        <v>380000</v>
      </c>
      <c r="D16" s="8">
        <v>57624.43</v>
      </c>
      <c r="E16" s="15">
        <f t="shared" si="0"/>
        <v>15.164323684210526</v>
      </c>
      <c r="F16" s="3">
        <v>138827.89000000001</v>
      </c>
      <c r="G16" s="15">
        <f t="shared" si="1"/>
        <v>41.507819502262834</v>
      </c>
    </row>
    <row r="17" spans="1:7" x14ac:dyDescent="0.25">
      <c r="A17" s="16" t="s">
        <v>43</v>
      </c>
      <c r="B17" s="17" t="s">
        <v>44</v>
      </c>
      <c r="C17" s="8">
        <v>280135</v>
      </c>
      <c r="D17" s="8">
        <v>46689.06</v>
      </c>
      <c r="E17" s="15">
        <f t="shared" si="0"/>
        <v>16.666628589787067</v>
      </c>
      <c r="F17" s="3">
        <v>44893.32</v>
      </c>
      <c r="G17" s="15">
        <f t="shared" si="1"/>
        <v>104.0000160380208</v>
      </c>
    </row>
    <row r="18" spans="1:7" x14ac:dyDescent="0.3">
      <c r="A18" s="32" t="s">
        <v>61</v>
      </c>
      <c r="B18" s="19"/>
      <c r="C18" s="20">
        <f>SUM(C4:C17)</f>
        <v>2513364.56</v>
      </c>
      <c r="D18" s="20">
        <f>SUM(D4:D17)</f>
        <v>438472.71</v>
      </c>
      <c r="E18" s="22">
        <f t="shared" si="0"/>
        <v>17.445647041350817</v>
      </c>
      <c r="F18" s="27">
        <f>SUM(F4:F17)</f>
        <v>493674.57</v>
      </c>
      <c r="G18" s="22">
        <f t="shared" ref="G18" si="2">D18/F18*100</f>
        <v>88.818168211500137</v>
      </c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1"/>
  <sheetViews>
    <sheetView zoomScaleNormal="100" workbookViewId="0">
      <selection sqref="A1:XFD1048576"/>
    </sheetView>
  </sheetViews>
  <sheetFormatPr defaultRowHeight="18.75" x14ac:dyDescent="0.3"/>
  <cols>
    <col min="1" max="1" width="10.28515625" style="9" customWidth="1"/>
    <col min="2" max="2" width="65.42578125" style="9" customWidth="1"/>
    <col min="3" max="3" width="21.7109375" style="9" customWidth="1"/>
    <col min="4" max="4" width="22.7109375" style="9" customWidth="1"/>
    <col min="5" max="5" width="15.42578125" style="9" customWidth="1"/>
    <col min="6" max="6" width="20.140625" style="9" customWidth="1"/>
    <col min="7" max="7" width="19.140625" style="9" customWidth="1"/>
    <col min="8" max="10" width="9.140625" style="9" customWidth="1"/>
    <col min="11" max="16384" width="9.140625" style="9"/>
  </cols>
  <sheetData>
    <row r="1" spans="1:10" ht="46.5" customHeight="1" x14ac:dyDescent="0.3">
      <c r="A1" s="34" t="s">
        <v>82</v>
      </c>
      <c r="B1" s="34"/>
      <c r="C1" s="34"/>
      <c r="D1" s="34"/>
      <c r="E1" s="34"/>
      <c r="F1" s="34"/>
      <c r="G1" s="34"/>
      <c r="H1" s="25"/>
      <c r="I1" s="25"/>
      <c r="J1" s="25"/>
    </row>
    <row r="2" spans="1:10" x14ac:dyDescent="0.3">
      <c r="A2" s="33"/>
      <c r="B2" s="33"/>
      <c r="C2" s="33"/>
      <c r="D2" s="33"/>
      <c r="E2" s="33"/>
      <c r="F2" s="10"/>
      <c r="G2" s="11" t="s">
        <v>0</v>
      </c>
      <c r="H2" s="11"/>
      <c r="I2" s="25"/>
      <c r="J2" s="25"/>
    </row>
    <row r="3" spans="1:10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10" ht="75" x14ac:dyDescent="0.3">
      <c r="A4" s="16" t="s">
        <v>3</v>
      </c>
      <c r="B4" s="17" t="s">
        <v>4</v>
      </c>
      <c r="C4" s="26">
        <v>8956208.6400000006</v>
      </c>
      <c r="D4" s="26">
        <v>1790076.09</v>
      </c>
      <c r="E4" s="15">
        <f>D4*100/C4</f>
        <v>19.986985140176458</v>
      </c>
      <c r="F4" s="5">
        <v>1528297.7</v>
      </c>
      <c r="G4" s="15">
        <f>D4/F4*100</f>
        <v>117.12875639346969</v>
      </c>
    </row>
    <row r="5" spans="1:10" ht="56.25" x14ac:dyDescent="0.3">
      <c r="A5" s="16" t="s">
        <v>5</v>
      </c>
      <c r="B5" s="17" t="s">
        <v>6</v>
      </c>
      <c r="C5" s="26">
        <v>26355</v>
      </c>
      <c r="D5" s="26">
        <v>0</v>
      </c>
      <c r="E5" s="15">
        <f t="shared" ref="E5:E18" si="0">D5*100/C5</f>
        <v>0</v>
      </c>
      <c r="F5" s="5">
        <v>0</v>
      </c>
      <c r="G5" s="15" t="e">
        <f t="shared" ref="G5" si="1">D5/F5*100</f>
        <v>#DIV/0!</v>
      </c>
    </row>
    <row r="6" spans="1:10" x14ac:dyDescent="0.3">
      <c r="A6" s="16" t="s">
        <v>70</v>
      </c>
      <c r="B6" s="17" t="s">
        <v>71</v>
      </c>
      <c r="C6" s="26">
        <v>0</v>
      </c>
      <c r="D6" s="26">
        <v>0</v>
      </c>
      <c r="E6" s="15" t="e">
        <f t="shared" si="0"/>
        <v>#DIV/0!</v>
      </c>
      <c r="F6" s="5">
        <v>0</v>
      </c>
      <c r="G6" s="15" t="e">
        <f t="shared" ref="G6:G16" si="2">D7/F6*100</f>
        <v>#DIV/0!</v>
      </c>
    </row>
    <row r="7" spans="1:10" x14ac:dyDescent="0.3">
      <c r="A7" s="16" t="s">
        <v>7</v>
      </c>
      <c r="B7" s="17" t="s">
        <v>8</v>
      </c>
      <c r="C7" s="26">
        <v>100000</v>
      </c>
      <c r="D7" s="26">
        <v>0</v>
      </c>
      <c r="E7" s="15">
        <f t="shared" si="0"/>
        <v>0</v>
      </c>
      <c r="F7" s="5">
        <v>0</v>
      </c>
      <c r="G7" s="15" t="e">
        <f t="shared" si="2"/>
        <v>#DIV/0!</v>
      </c>
    </row>
    <row r="8" spans="1:10" x14ac:dyDescent="0.3">
      <c r="A8" s="16" t="s">
        <v>9</v>
      </c>
      <c r="B8" s="17" t="s">
        <v>10</v>
      </c>
      <c r="C8" s="26">
        <v>26000</v>
      </c>
      <c r="D8" s="26">
        <v>26000</v>
      </c>
      <c r="E8" s="15">
        <f t="shared" si="0"/>
        <v>100</v>
      </c>
      <c r="F8" s="5">
        <v>37953</v>
      </c>
      <c r="G8" s="15">
        <f t="shared" si="2"/>
        <v>0</v>
      </c>
    </row>
    <row r="9" spans="1:10" x14ac:dyDescent="0.3">
      <c r="A9" s="16" t="s">
        <v>85</v>
      </c>
      <c r="B9" s="17" t="s">
        <v>16</v>
      </c>
      <c r="C9" s="26">
        <v>106054</v>
      </c>
      <c r="D9" s="26">
        <v>0</v>
      </c>
      <c r="E9" s="15">
        <f t="shared" si="0"/>
        <v>0</v>
      </c>
      <c r="F9" s="5">
        <v>0</v>
      </c>
      <c r="G9" s="15" t="e">
        <f t="shared" si="2"/>
        <v>#DIV/0!</v>
      </c>
    </row>
    <row r="10" spans="1:10" x14ac:dyDescent="0.3">
      <c r="A10" s="16" t="s">
        <v>19</v>
      </c>
      <c r="B10" s="17" t="s">
        <v>20</v>
      </c>
      <c r="C10" s="26">
        <v>500000</v>
      </c>
      <c r="D10" s="26">
        <v>0</v>
      </c>
      <c r="E10" s="15">
        <f t="shared" si="0"/>
        <v>0</v>
      </c>
      <c r="F10" s="5">
        <v>0</v>
      </c>
      <c r="G10" s="15" t="e">
        <f t="shared" si="2"/>
        <v>#DIV/0!</v>
      </c>
    </row>
    <row r="11" spans="1:10" x14ac:dyDescent="0.3">
      <c r="A11" s="16" t="s">
        <v>21</v>
      </c>
      <c r="B11" s="17" t="s">
        <v>22</v>
      </c>
      <c r="C11" s="26">
        <v>5672506</v>
      </c>
      <c r="D11" s="26">
        <v>500358</v>
      </c>
      <c r="E11" s="15">
        <f t="shared" si="0"/>
        <v>8.8207575276253571</v>
      </c>
      <c r="F11" s="5">
        <v>880513</v>
      </c>
      <c r="G11" s="15">
        <f t="shared" si="2"/>
        <v>0</v>
      </c>
    </row>
    <row r="12" spans="1:10" x14ac:dyDescent="0.3">
      <c r="A12" s="16" t="s">
        <v>23</v>
      </c>
      <c r="B12" s="17" t="s">
        <v>24</v>
      </c>
      <c r="C12" s="26">
        <v>0</v>
      </c>
      <c r="D12" s="26">
        <v>0</v>
      </c>
      <c r="E12" s="15" t="e">
        <f t="shared" si="0"/>
        <v>#DIV/0!</v>
      </c>
      <c r="F12" s="5">
        <v>0</v>
      </c>
      <c r="G12" s="15" t="e">
        <f t="shared" si="2"/>
        <v>#DIV/0!</v>
      </c>
    </row>
    <row r="13" spans="1:10" x14ac:dyDescent="0.3">
      <c r="A13" s="16" t="s">
        <v>25</v>
      </c>
      <c r="B13" s="17" t="s">
        <v>26</v>
      </c>
      <c r="C13" s="26">
        <v>2100000</v>
      </c>
      <c r="D13" s="26">
        <v>0</v>
      </c>
      <c r="E13" s="15">
        <f t="shared" si="0"/>
        <v>0</v>
      </c>
      <c r="F13" s="5">
        <v>566840.91</v>
      </c>
      <c r="G13" s="15">
        <f t="shared" si="2"/>
        <v>0.57665562635555001</v>
      </c>
    </row>
    <row r="14" spans="1:10" x14ac:dyDescent="0.3">
      <c r="A14" s="16" t="s">
        <v>63</v>
      </c>
      <c r="B14" s="17" t="s">
        <v>64</v>
      </c>
      <c r="C14" s="26">
        <v>577000</v>
      </c>
      <c r="D14" s="26">
        <v>3268.72</v>
      </c>
      <c r="E14" s="15">
        <f t="shared" si="0"/>
        <v>0.56650259965337957</v>
      </c>
      <c r="F14" s="5">
        <v>160333.85</v>
      </c>
      <c r="G14" s="15">
        <f t="shared" si="2"/>
        <v>796.4544542527982</v>
      </c>
    </row>
    <row r="15" spans="1:10" x14ac:dyDescent="0.3">
      <c r="A15" s="16" t="s">
        <v>27</v>
      </c>
      <c r="B15" s="17" t="s">
        <v>28</v>
      </c>
      <c r="C15" s="26">
        <v>5564451</v>
      </c>
      <c r="D15" s="26">
        <v>1276986.0900000001</v>
      </c>
      <c r="E15" s="15">
        <f t="shared" si="0"/>
        <v>22.949004133561427</v>
      </c>
      <c r="F15" s="5">
        <v>1345061.45</v>
      </c>
      <c r="G15" s="15">
        <f t="shared" si="2"/>
        <v>5.1853393017843166</v>
      </c>
    </row>
    <row r="16" spans="1:10" x14ac:dyDescent="0.3">
      <c r="A16" s="16" t="s">
        <v>43</v>
      </c>
      <c r="B16" s="17" t="s">
        <v>44</v>
      </c>
      <c r="C16" s="26">
        <v>418476</v>
      </c>
      <c r="D16" s="26">
        <v>69746</v>
      </c>
      <c r="E16" s="15">
        <f t="shared" si="0"/>
        <v>16.666666666666668</v>
      </c>
      <c r="F16" s="5">
        <v>67062</v>
      </c>
      <c r="G16" s="15">
        <f t="shared" si="2"/>
        <v>7792.4260087680068</v>
      </c>
    </row>
    <row r="17" spans="1:7" x14ac:dyDescent="0.3">
      <c r="A17" s="16" t="s">
        <v>51</v>
      </c>
      <c r="B17" s="17" t="s">
        <v>52</v>
      </c>
      <c r="C17" s="26">
        <v>27570450</v>
      </c>
      <c r="D17" s="26">
        <v>5225756.7300000004</v>
      </c>
      <c r="E17" s="15">
        <f t="shared" si="0"/>
        <v>18.954194545246814</v>
      </c>
      <c r="F17" s="5">
        <v>4000000</v>
      </c>
      <c r="G17" s="15" t="e">
        <f>#REF!/F17*100</f>
        <v>#REF!</v>
      </c>
    </row>
    <row r="18" spans="1:7" x14ac:dyDescent="0.3">
      <c r="A18" s="16" t="s">
        <v>53</v>
      </c>
      <c r="B18" s="17" t="s">
        <v>54</v>
      </c>
      <c r="C18" s="26">
        <v>33333</v>
      </c>
      <c r="D18" s="26">
        <v>0</v>
      </c>
      <c r="E18" s="15">
        <f t="shared" si="0"/>
        <v>0</v>
      </c>
      <c r="F18" s="5"/>
      <c r="G18" s="15"/>
    </row>
    <row r="19" spans="1:7" x14ac:dyDescent="0.3">
      <c r="A19" s="18" t="s">
        <v>61</v>
      </c>
      <c r="B19" s="19"/>
      <c r="C19" s="20">
        <f>SUM(C4:C18)</f>
        <v>51650833.640000001</v>
      </c>
      <c r="D19" s="20">
        <f>SUM(D4:D18)</f>
        <v>8892191.6300000008</v>
      </c>
      <c r="E19" s="22">
        <f>D19*100/C19</f>
        <v>17.215969236774551</v>
      </c>
      <c r="F19" s="20">
        <f>SUM(F4:F17)</f>
        <v>8586061.9100000001</v>
      </c>
      <c r="G19" s="22">
        <f>D19/F19*100</f>
        <v>103.56542642260078</v>
      </c>
    </row>
    <row r="21" spans="1:7" x14ac:dyDescent="0.3">
      <c r="C21" s="23">
        <f>C19-C20</f>
        <v>51650833.640000001</v>
      </c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8"/>
  <sheetViews>
    <sheetView zoomScaleNormal="100" workbookViewId="0">
      <selection sqref="A1:XFD1048576"/>
    </sheetView>
  </sheetViews>
  <sheetFormatPr defaultRowHeight="18.75" x14ac:dyDescent="0.3"/>
  <cols>
    <col min="1" max="1" width="9.140625" style="9"/>
    <col min="2" max="2" width="67.140625" style="9" customWidth="1"/>
    <col min="3" max="3" width="19.42578125" style="9" bestFit="1" customWidth="1"/>
    <col min="4" max="5" width="17.85546875" style="9" bestFit="1" customWidth="1"/>
    <col min="6" max="6" width="22.42578125" style="9" customWidth="1"/>
    <col min="7" max="7" width="21.140625" style="9" customWidth="1"/>
    <col min="8" max="16384" width="9.140625" style="9"/>
  </cols>
  <sheetData>
    <row r="1" spans="1:7" x14ac:dyDescent="0.3">
      <c r="A1" s="34" t="s">
        <v>82</v>
      </c>
      <c r="B1" s="34"/>
      <c r="C1" s="34"/>
      <c r="D1" s="34"/>
      <c r="E1" s="34"/>
      <c r="F1" s="34"/>
      <c r="G1" s="34"/>
    </row>
    <row r="2" spans="1:7" x14ac:dyDescent="0.3">
      <c r="A2" s="33"/>
      <c r="B2" s="33"/>
      <c r="C2" s="33"/>
      <c r="D2" s="33"/>
      <c r="E2" s="33"/>
      <c r="F2" s="10"/>
      <c r="G2" s="11" t="s">
        <v>0</v>
      </c>
    </row>
    <row r="3" spans="1:7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ht="75" x14ac:dyDescent="0.3">
      <c r="A4" s="16" t="s">
        <v>3</v>
      </c>
      <c r="B4" s="17" t="s">
        <v>4</v>
      </c>
      <c r="C4" s="26">
        <v>5046483.5599999996</v>
      </c>
      <c r="D4" s="26">
        <v>885933.74</v>
      </c>
      <c r="E4" s="15">
        <f>D4*100/C4</f>
        <v>17.555466682229717</v>
      </c>
      <c r="F4" s="5">
        <v>776126.54</v>
      </c>
      <c r="G4" s="15">
        <f>D4/F4*100</f>
        <v>114.14810528190415</v>
      </c>
    </row>
    <row r="5" spans="1:7" ht="56.25" x14ac:dyDescent="0.3">
      <c r="A5" s="16" t="s">
        <v>5</v>
      </c>
      <c r="B5" s="17" t="s">
        <v>6</v>
      </c>
      <c r="C5" s="26">
        <v>4980</v>
      </c>
      <c r="D5" s="26">
        <v>0</v>
      </c>
      <c r="E5" s="15">
        <f t="shared" ref="E5:E17" si="0">D5*100/C5</f>
        <v>0</v>
      </c>
      <c r="F5" s="5"/>
      <c r="G5" s="15" t="e">
        <f t="shared" ref="G5:G17" si="1">D5/F5*100</f>
        <v>#DIV/0!</v>
      </c>
    </row>
    <row r="6" spans="1:7" x14ac:dyDescent="0.3">
      <c r="A6" s="16" t="s">
        <v>70</v>
      </c>
      <c r="B6" s="17" t="s">
        <v>71</v>
      </c>
      <c r="C6" s="26">
        <v>0</v>
      </c>
      <c r="D6" s="26">
        <v>0</v>
      </c>
      <c r="E6" s="15" t="e">
        <f t="shared" si="0"/>
        <v>#DIV/0!</v>
      </c>
      <c r="F6" s="5"/>
      <c r="G6" s="15" t="e">
        <f t="shared" si="1"/>
        <v>#DIV/0!</v>
      </c>
    </row>
    <row r="7" spans="1:7" x14ac:dyDescent="0.3">
      <c r="A7" s="16" t="s">
        <v>7</v>
      </c>
      <c r="B7" s="17" t="s">
        <v>8</v>
      </c>
      <c r="C7" s="26">
        <v>50000</v>
      </c>
      <c r="D7" s="26">
        <v>0</v>
      </c>
      <c r="E7" s="15">
        <f t="shared" si="0"/>
        <v>0</v>
      </c>
      <c r="F7" s="5">
        <v>0</v>
      </c>
      <c r="G7" s="15" t="e">
        <f t="shared" si="1"/>
        <v>#DIV/0!</v>
      </c>
    </row>
    <row r="8" spans="1:7" x14ac:dyDescent="0.3">
      <c r="A8" s="16" t="s">
        <v>9</v>
      </c>
      <c r="B8" s="17" t="s">
        <v>10</v>
      </c>
      <c r="C8" s="26">
        <v>73500</v>
      </c>
      <c r="D8" s="26">
        <v>71000</v>
      </c>
      <c r="E8" s="15">
        <f t="shared" si="0"/>
        <v>96.598639455782319</v>
      </c>
      <c r="F8" s="5">
        <v>80000</v>
      </c>
      <c r="G8" s="15">
        <f t="shared" si="1"/>
        <v>88.75</v>
      </c>
    </row>
    <row r="9" spans="1:7" ht="56.25" x14ac:dyDescent="0.3">
      <c r="A9" s="16" t="s">
        <v>65</v>
      </c>
      <c r="B9" s="17" t="s">
        <v>66</v>
      </c>
      <c r="C9" s="26">
        <v>12000</v>
      </c>
      <c r="D9" s="26">
        <v>3000</v>
      </c>
      <c r="E9" s="15">
        <f t="shared" si="0"/>
        <v>25</v>
      </c>
      <c r="F9" s="5">
        <v>3000</v>
      </c>
      <c r="G9" s="15">
        <f t="shared" si="1"/>
        <v>100</v>
      </c>
    </row>
    <row r="10" spans="1:7" x14ac:dyDescent="0.3">
      <c r="A10" s="16" t="s">
        <v>17</v>
      </c>
      <c r="B10" s="17" t="s">
        <v>18</v>
      </c>
      <c r="C10" s="26">
        <v>50000</v>
      </c>
      <c r="D10" s="26">
        <v>0</v>
      </c>
      <c r="E10" s="15">
        <f t="shared" si="0"/>
        <v>0</v>
      </c>
      <c r="F10" s="5"/>
      <c r="G10" s="15" t="e">
        <f t="shared" si="1"/>
        <v>#DIV/0!</v>
      </c>
    </row>
    <row r="11" spans="1:7" x14ac:dyDescent="0.3">
      <c r="A11" s="16" t="s">
        <v>21</v>
      </c>
      <c r="B11" s="17" t="s">
        <v>22</v>
      </c>
      <c r="C11" s="26">
        <v>638091</v>
      </c>
      <c r="D11" s="26">
        <v>189408.75</v>
      </c>
      <c r="E11" s="15">
        <f t="shared" si="0"/>
        <v>29.683657973549227</v>
      </c>
      <c r="F11" s="5">
        <v>198174.9</v>
      </c>
      <c r="G11" s="15">
        <f t="shared" si="1"/>
        <v>95.576558888133661</v>
      </c>
    </row>
    <row r="12" spans="1:7" x14ac:dyDescent="0.3">
      <c r="A12" s="16" t="s">
        <v>25</v>
      </c>
      <c r="B12" s="17" t="s">
        <v>26</v>
      </c>
      <c r="C12" s="26">
        <v>304000</v>
      </c>
      <c r="D12" s="26">
        <v>50781.82</v>
      </c>
      <c r="E12" s="15">
        <f t="shared" si="0"/>
        <v>16.704546052631578</v>
      </c>
      <c r="F12" s="5">
        <v>96627.68</v>
      </c>
      <c r="G12" s="15">
        <f t="shared" si="1"/>
        <v>52.554112858758486</v>
      </c>
    </row>
    <row r="13" spans="1:7" x14ac:dyDescent="0.3">
      <c r="A13" s="16" t="s">
        <v>63</v>
      </c>
      <c r="B13" s="17" t="s">
        <v>64</v>
      </c>
      <c r="C13" s="26">
        <v>10000</v>
      </c>
      <c r="D13" s="26">
        <v>0</v>
      </c>
      <c r="E13" s="15">
        <f t="shared" si="0"/>
        <v>0</v>
      </c>
      <c r="F13" s="5">
        <v>20000</v>
      </c>
      <c r="G13" s="15">
        <f t="shared" si="1"/>
        <v>0</v>
      </c>
    </row>
    <row r="14" spans="1:7" x14ac:dyDescent="0.3">
      <c r="A14" s="16" t="s">
        <v>27</v>
      </c>
      <c r="B14" s="17" t="s">
        <v>28</v>
      </c>
      <c r="C14" s="26">
        <v>1294557</v>
      </c>
      <c r="D14" s="26">
        <v>317176.64</v>
      </c>
      <c r="E14" s="15">
        <f t="shared" si="0"/>
        <v>24.500785983158718</v>
      </c>
      <c r="F14" s="5">
        <v>290856.57</v>
      </c>
      <c r="G14" s="15">
        <f t="shared" si="1"/>
        <v>109.04915780310549</v>
      </c>
    </row>
    <row r="15" spans="1:7" x14ac:dyDescent="0.3">
      <c r="A15" s="16" t="s">
        <v>43</v>
      </c>
      <c r="B15" s="17" t="s">
        <v>44</v>
      </c>
      <c r="C15" s="26">
        <v>306183</v>
      </c>
      <c r="D15" s="26">
        <v>26545.53</v>
      </c>
      <c r="E15" s="15">
        <f t="shared" si="0"/>
        <v>8.669824908633073</v>
      </c>
      <c r="F15" s="5">
        <v>25524.54</v>
      </c>
      <c r="G15" s="15">
        <f t="shared" si="1"/>
        <v>104.0000329095059</v>
      </c>
    </row>
    <row r="16" spans="1:7" x14ac:dyDescent="0.3">
      <c r="A16" s="16" t="s">
        <v>45</v>
      </c>
      <c r="B16" s="17" t="s">
        <v>46</v>
      </c>
      <c r="C16" s="26">
        <v>40000</v>
      </c>
      <c r="D16" s="26">
        <v>0</v>
      </c>
      <c r="E16" s="15">
        <f t="shared" si="0"/>
        <v>0</v>
      </c>
      <c r="F16" s="5">
        <v>10000</v>
      </c>
      <c r="G16" s="15">
        <f t="shared" si="1"/>
        <v>0</v>
      </c>
    </row>
    <row r="17" spans="1:7" x14ac:dyDescent="0.3">
      <c r="A17" s="16" t="s">
        <v>51</v>
      </c>
      <c r="B17" s="17" t="s">
        <v>52</v>
      </c>
      <c r="C17" s="26">
        <v>8031020</v>
      </c>
      <c r="D17" s="26">
        <v>1500000</v>
      </c>
      <c r="E17" s="15">
        <f t="shared" si="0"/>
        <v>18.677577692497341</v>
      </c>
      <c r="F17" s="5">
        <v>1212000</v>
      </c>
      <c r="G17" s="15">
        <f t="shared" si="1"/>
        <v>123.76237623762376</v>
      </c>
    </row>
    <row r="18" spans="1:7" x14ac:dyDescent="0.3">
      <c r="A18" s="18" t="s">
        <v>61</v>
      </c>
      <c r="B18" s="19"/>
      <c r="C18" s="20">
        <f>SUM(C4:C17)</f>
        <v>15860814.559999999</v>
      </c>
      <c r="D18" s="20">
        <f>SUM(D4:D17)</f>
        <v>3043846.4800000004</v>
      </c>
      <c r="E18" s="22">
        <f t="shared" ref="E18" si="2">D18*100/C18</f>
        <v>19.190984602243535</v>
      </c>
      <c r="F18" s="20">
        <f>SUM(F4:F17)</f>
        <v>2712310.23</v>
      </c>
      <c r="G18" s="15">
        <f t="shared" ref="G18" si="3">D18/F18*100</f>
        <v>112.22338972632937</v>
      </c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5"/>
  <sheetViews>
    <sheetView workbookViewId="0">
      <selection sqref="A1:XFD3"/>
    </sheetView>
  </sheetViews>
  <sheetFormatPr defaultRowHeight="18.75" x14ac:dyDescent="0.3"/>
  <cols>
    <col min="1" max="1" width="9.140625" style="9"/>
    <col min="2" max="2" width="74" style="9" customWidth="1"/>
    <col min="3" max="5" width="17.85546875" style="9" bestFit="1" customWidth="1"/>
    <col min="6" max="6" width="22.42578125" style="9" customWidth="1"/>
    <col min="7" max="7" width="21.140625" style="9" customWidth="1"/>
    <col min="8" max="13" width="9.140625" style="9"/>
    <col min="14" max="14" width="9.140625" style="9" customWidth="1"/>
    <col min="15" max="16384" width="9.140625" style="9"/>
  </cols>
  <sheetData>
    <row r="1" spans="1:7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x14ac:dyDescent="0.3">
      <c r="A2" s="33"/>
      <c r="B2" s="33"/>
      <c r="C2" s="33"/>
      <c r="D2" s="33"/>
      <c r="E2" s="33"/>
      <c r="F2" s="10"/>
      <c r="G2" s="11" t="s">
        <v>0</v>
      </c>
    </row>
    <row r="3" spans="1:7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ht="37.5" x14ac:dyDescent="0.3">
      <c r="A4" s="16" t="s">
        <v>67</v>
      </c>
      <c r="B4" s="17" t="s">
        <v>68</v>
      </c>
      <c r="C4" s="26">
        <v>640222</v>
      </c>
      <c r="D4" s="26">
        <v>133606.43</v>
      </c>
      <c r="E4" s="15">
        <f>D4*100/C4</f>
        <v>20.868765834351208</v>
      </c>
      <c r="F4" s="5">
        <v>121805.52</v>
      </c>
      <c r="G4" s="15">
        <f>D4/F4*100</f>
        <v>109.68832118610059</v>
      </c>
    </row>
    <row r="5" spans="1:7" ht="56.25" x14ac:dyDescent="0.3">
      <c r="A5" s="16" t="s">
        <v>3</v>
      </c>
      <c r="B5" s="17" t="s">
        <v>4</v>
      </c>
      <c r="C5" s="26">
        <v>1564339.67</v>
      </c>
      <c r="D5" s="26">
        <v>252583.39</v>
      </c>
      <c r="E5" s="15">
        <f t="shared" ref="E5:E13" si="0">D5*100/C5</f>
        <v>16.146326456069481</v>
      </c>
      <c r="F5" s="5">
        <v>268969.74</v>
      </c>
      <c r="G5" s="15">
        <f t="shared" ref="G5:G13" si="1">D5/F5*100</f>
        <v>93.907734751128515</v>
      </c>
    </row>
    <row r="6" spans="1:7" ht="56.25" x14ac:dyDescent="0.3">
      <c r="A6" s="16" t="s">
        <v>5</v>
      </c>
      <c r="B6" s="17" t="s">
        <v>6</v>
      </c>
      <c r="C6" s="26">
        <v>364</v>
      </c>
      <c r="D6" s="26">
        <v>0</v>
      </c>
      <c r="E6" s="15">
        <f t="shared" si="0"/>
        <v>0</v>
      </c>
      <c r="F6" s="5">
        <v>0</v>
      </c>
      <c r="G6" s="15" t="e">
        <f t="shared" si="1"/>
        <v>#DIV/0!</v>
      </c>
    </row>
    <row r="7" spans="1:7" x14ac:dyDescent="0.3">
      <c r="A7" s="16" t="s">
        <v>70</v>
      </c>
      <c r="B7" s="17" t="s">
        <v>71</v>
      </c>
      <c r="C7" s="26"/>
      <c r="D7" s="26"/>
      <c r="E7" s="15" t="e">
        <f t="shared" si="0"/>
        <v>#DIV/0!</v>
      </c>
      <c r="F7" s="5">
        <v>0</v>
      </c>
      <c r="G7" s="15" t="e">
        <f t="shared" si="1"/>
        <v>#DIV/0!</v>
      </c>
    </row>
    <row r="8" spans="1:7" x14ac:dyDescent="0.3">
      <c r="A8" s="16" t="s">
        <v>7</v>
      </c>
      <c r="B8" s="17" t="s">
        <v>8</v>
      </c>
      <c r="C8" s="26">
        <v>1000</v>
      </c>
      <c r="D8" s="26">
        <v>0</v>
      </c>
      <c r="E8" s="15">
        <f t="shared" si="0"/>
        <v>0</v>
      </c>
      <c r="F8" s="5"/>
      <c r="G8" s="15" t="e">
        <f t="shared" si="1"/>
        <v>#DIV/0!</v>
      </c>
    </row>
    <row r="9" spans="1:7" x14ac:dyDescent="0.3">
      <c r="A9" s="16" t="s">
        <v>9</v>
      </c>
      <c r="B9" s="17" t="s">
        <v>10</v>
      </c>
      <c r="C9" s="26">
        <v>4000</v>
      </c>
      <c r="D9" s="26">
        <v>4000</v>
      </c>
      <c r="E9" s="15">
        <f t="shared" si="0"/>
        <v>100</v>
      </c>
      <c r="F9" s="5">
        <v>3000</v>
      </c>
      <c r="G9" s="15">
        <f t="shared" si="1"/>
        <v>133.33333333333331</v>
      </c>
    </row>
    <row r="10" spans="1:7" x14ac:dyDescent="0.3">
      <c r="A10" s="16" t="s">
        <v>25</v>
      </c>
      <c r="B10" s="17" t="s">
        <v>26</v>
      </c>
      <c r="C10" s="26">
        <v>70000</v>
      </c>
      <c r="D10" s="26">
        <v>0</v>
      </c>
      <c r="E10" s="15">
        <f t="shared" si="0"/>
        <v>0</v>
      </c>
      <c r="F10" s="5">
        <v>0</v>
      </c>
      <c r="G10" s="15" t="e">
        <f t="shared" si="1"/>
        <v>#DIV/0!</v>
      </c>
    </row>
    <row r="11" spans="1:7" x14ac:dyDescent="0.3">
      <c r="A11" s="16" t="s">
        <v>63</v>
      </c>
      <c r="B11" s="17" t="s">
        <v>64</v>
      </c>
      <c r="C11" s="26">
        <v>200000</v>
      </c>
      <c r="D11" s="26">
        <v>0</v>
      </c>
      <c r="E11" s="15">
        <f t="shared" si="0"/>
        <v>0</v>
      </c>
      <c r="F11" s="5">
        <v>0</v>
      </c>
      <c r="G11" s="15" t="e">
        <f t="shared" si="1"/>
        <v>#DIV/0!</v>
      </c>
    </row>
    <row r="12" spans="1:7" x14ac:dyDescent="0.3">
      <c r="A12" s="16" t="s">
        <v>27</v>
      </c>
      <c r="B12" s="17" t="s">
        <v>28</v>
      </c>
      <c r="C12" s="26">
        <v>575000</v>
      </c>
      <c r="D12" s="26">
        <v>78400</v>
      </c>
      <c r="E12" s="15">
        <f t="shared" si="0"/>
        <v>13.634782608695652</v>
      </c>
      <c r="F12" s="5">
        <v>96245.53</v>
      </c>
      <c r="G12" s="15">
        <f t="shared" si="1"/>
        <v>81.458328506269325</v>
      </c>
    </row>
    <row r="13" spans="1:7" x14ac:dyDescent="0.3">
      <c r="A13" s="16" t="s">
        <v>43</v>
      </c>
      <c r="B13" s="17" t="s">
        <v>44</v>
      </c>
      <c r="C13" s="26">
        <v>73154</v>
      </c>
      <c r="D13" s="26">
        <v>18288.45</v>
      </c>
      <c r="E13" s="15">
        <f t="shared" si="0"/>
        <v>24.999931651037539</v>
      </c>
      <c r="F13" s="5">
        <v>17585.04</v>
      </c>
      <c r="G13" s="15">
        <f t="shared" si="1"/>
        <v>104.00004776787542</v>
      </c>
    </row>
    <row r="14" spans="1:7" s="28" customFormat="1" x14ac:dyDescent="0.3">
      <c r="A14" s="18" t="s">
        <v>61</v>
      </c>
      <c r="B14" s="19"/>
      <c r="C14" s="20">
        <f>SUM(C4:C13)</f>
        <v>3128079.67</v>
      </c>
      <c r="D14" s="20">
        <f>SUM(D4:D13)</f>
        <v>486878.27</v>
      </c>
      <c r="E14" s="22">
        <f t="shared" ref="E14" si="2">D14*100/C14</f>
        <v>15.564765650614008</v>
      </c>
      <c r="F14" s="27">
        <f>SUM(F4:F13)</f>
        <v>507605.83</v>
      </c>
      <c r="G14" s="22">
        <f>D14/F14*100</f>
        <v>95.916603243110899</v>
      </c>
    </row>
    <row r="15" spans="1:7" x14ac:dyDescent="0.3">
      <c r="C15" s="23"/>
      <c r="D15" s="23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6"/>
  <sheetViews>
    <sheetView workbookViewId="0">
      <selection sqref="A1:XFD3"/>
    </sheetView>
  </sheetViews>
  <sheetFormatPr defaultRowHeight="18.75" x14ac:dyDescent="0.3"/>
  <cols>
    <col min="1" max="1" width="12.42578125" style="2" customWidth="1"/>
    <col min="2" max="2" width="74.5703125" style="2" customWidth="1"/>
    <col min="3" max="3" width="17.85546875" style="2" bestFit="1" customWidth="1"/>
    <col min="4" max="4" width="18.140625" style="2" customWidth="1"/>
    <col min="5" max="5" width="15.42578125" style="2" bestFit="1" customWidth="1"/>
    <col min="6" max="6" width="22.42578125" style="2" customWidth="1"/>
    <col min="7" max="7" width="21.140625" style="2" customWidth="1"/>
    <col min="8" max="16384" width="9.140625" style="2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11" t="s">
        <v>0</v>
      </c>
    </row>
    <row r="3" spans="1:7" s="9" customFormat="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ht="37.5" x14ac:dyDescent="0.3">
      <c r="A4" s="16" t="s">
        <v>67</v>
      </c>
      <c r="B4" s="17" t="s">
        <v>68</v>
      </c>
      <c r="C4" s="8">
        <v>640222</v>
      </c>
      <c r="D4" s="8">
        <v>123653.57</v>
      </c>
      <c r="E4" s="4">
        <f>D4*100/C4</f>
        <v>19.31417070953513</v>
      </c>
      <c r="F4" s="3">
        <v>119545.52</v>
      </c>
      <c r="G4" s="4">
        <f>D4/F4*100</f>
        <v>103.43638975345961</v>
      </c>
    </row>
    <row r="5" spans="1:7" ht="56.25" x14ac:dyDescent="0.3">
      <c r="A5" s="16" t="s">
        <v>3</v>
      </c>
      <c r="B5" s="17" t="s">
        <v>4</v>
      </c>
      <c r="C5" s="8">
        <v>968584.67</v>
      </c>
      <c r="D5" s="8">
        <v>183115.07</v>
      </c>
      <c r="E5" s="4">
        <f t="shared" ref="E5:E15" si="0">D5*100/C5</f>
        <v>18.905427235390789</v>
      </c>
      <c r="F5" s="3">
        <v>188360.27</v>
      </c>
      <c r="G5" s="4">
        <f t="shared" ref="G5:G15" si="1">D5/F5*100</f>
        <v>97.215336333930722</v>
      </c>
    </row>
    <row r="6" spans="1:7" ht="56.25" x14ac:dyDescent="0.3">
      <c r="A6" s="16" t="s">
        <v>5</v>
      </c>
      <c r="B6" s="17" t="s">
        <v>6</v>
      </c>
      <c r="C6" s="8">
        <v>478</v>
      </c>
      <c r="D6" s="8">
        <v>0</v>
      </c>
      <c r="E6" s="4">
        <f t="shared" si="0"/>
        <v>0</v>
      </c>
      <c r="F6" s="3">
        <v>0</v>
      </c>
      <c r="G6" s="4" t="e">
        <f t="shared" si="1"/>
        <v>#DIV/0!</v>
      </c>
    </row>
    <row r="7" spans="1:7" x14ac:dyDescent="0.3">
      <c r="A7" s="16" t="s">
        <v>70</v>
      </c>
      <c r="B7" s="17" t="s">
        <v>71</v>
      </c>
      <c r="C7" s="8"/>
      <c r="D7" s="8"/>
      <c r="E7" s="4" t="e">
        <f t="shared" si="0"/>
        <v>#DIV/0!</v>
      </c>
      <c r="F7" s="3"/>
      <c r="G7" s="4" t="e">
        <f t="shared" si="1"/>
        <v>#DIV/0!</v>
      </c>
    </row>
    <row r="8" spans="1:7" x14ac:dyDescent="0.3">
      <c r="A8" s="16" t="s">
        <v>7</v>
      </c>
      <c r="B8" s="17" t="s">
        <v>8</v>
      </c>
      <c r="C8" s="8">
        <v>1000</v>
      </c>
      <c r="D8" s="8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x14ac:dyDescent="0.3">
      <c r="A9" s="16" t="s">
        <v>9</v>
      </c>
      <c r="B9" s="17" t="s">
        <v>10</v>
      </c>
      <c r="C9" s="8">
        <v>4000</v>
      </c>
      <c r="D9" s="8">
        <v>4000</v>
      </c>
      <c r="E9" s="4">
        <f t="shared" si="0"/>
        <v>100</v>
      </c>
      <c r="F9" s="3">
        <v>53500</v>
      </c>
      <c r="G9" s="4">
        <f t="shared" si="1"/>
        <v>7.4766355140186906</v>
      </c>
    </row>
    <row r="10" spans="1:7" ht="37.5" x14ac:dyDescent="0.3">
      <c r="A10" s="16" t="s">
        <v>65</v>
      </c>
      <c r="B10" s="17" t="s">
        <v>66</v>
      </c>
      <c r="C10" s="8">
        <v>12000</v>
      </c>
      <c r="D10" s="8">
        <v>2000</v>
      </c>
      <c r="E10" s="4">
        <f t="shared" si="0"/>
        <v>16.666666666666668</v>
      </c>
      <c r="F10" s="3">
        <v>2000</v>
      </c>
      <c r="G10" s="4">
        <f t="shared" si="1"/>
        <v>100</v>
      </c>
    </row>
    <row r="11" spans="1:7" x14ac:dyDescent="0.3">
      <c r="A11" s="16" t="s">
        <v>13</v>
      </c>
      <c r="B11" s="17" t="s">
        <v>14</v>
      </c>
      <c r="C11" s="8"/>
      <c r="D11" s="8"/>
      <c r="E11" s="4" t="e">
        <f t="shared" si="0"/>
        <v>#DIV/0!</v>
      </c>
      <c r="F11" s="3"/>
      <c r="G11" s="4" t="e">
        <f t="shared" si="1"/>
        <v>#DIV/0!</v>
      </c>
    </row>
    <row r="12" spans="1:7" x14ac:dyDescent="0.3">
      <c r="A12" s="16" t="s">
        <v>76</v>
      </c>
      <c r="B12" s="17" t="s">
        <v>24</v>
      </c>
      <c r="C12" s="8"/>
      <c r="D12" s="8"/>
      <c r="E12" s="4" t="e">
        <f t="shared" si="0"/>
        <v>#DIV/0!</v>
      </c>
      <c r="F12" s="3"/>
      <c r="G12" s="4" t="e">
        <f t="shared" si="1"/>
        <v>#DIV/0!</v>
      </c>
    </row>
    <row r="13" spans="1:7" x14ac:dyDescent="0.3">
      <c r="A13" s="16" t="s">
        <v>63</v>
      </c>
      <c r="B13" s="17" t="s">
        <v>64</v>
      </c>
      <c r="C13" s="8">
        <v>2000</v>
      </c>
      <c r="D13" s="8">
        <v>0</v>
      </c>
      <c r="E13" s="4">
        <f t="shared" si="0"/>
        <v>0</v>
      </c>
      <c r="F13" s="3"/>
      <c r="G13" s="4" t="e">
        <f t="shared" si="1"/>
        <v>#DIV/0!</v>
      </c>
    </row>
    <row r="14" spans="1:7" x14ac:dyDescent="0.3">
      <c r="A14" s="16" t="s">
        <v>27</v>
      </c>
      <c r="B14" s="17" t="s">
        <v>28</v>
      </c>
      <c r="C14" s="8">
        <v>173390</v>
      </c>
      <c r="D14" s="8">
        <v>47355.360000000001</v>
      </c>
      <c r="E14" s="4">
        <f t="shared" si="0"/>
        <v>27.311471249783725</v>
      </c>
      <c r="F14" s="3">
        <v>23219.8</v>
      </c>
      <c r="G14" s="4">
        <f t="shared" si="1"/>
        <v>203.94387548557694</v>
      </c>
    </row>
    <row r="15" spans="1:7" x14ac:dyDescent="0.3">
      <c r="A15" s="16" t="s">
        <v>43</v>
      </c>
      <c r="B15" s="17" t="s">
        <v>44</v>
      </c>
      <c r="C15" s="8">
        <v>315470</v>
      </c>
      <c r="D15" s="8">
        <v>78867.27</v>
      </c>
      <c r="E15" s="4">
        <f t="shared" si="0"/>
        <v>24.999927092908994</v>
      </c>
      <c r="F15" s="3">
        <v>75833.91</v>
      </c>
      <c r="G15" s="4">
        <f t="shared" si="1"/>
        <v>104.00000474721665</v>
      </c>
    </row>
    <row r="16" spans="1:7" x14ac:dyDescent="0.3">
      <c r="A16" s="18" t="s">
        <v>61</v>
      </c>
      <c r="B16" s="19"/>
      <c r="C16" s="20">
        <f>SUM(C4:C15)</f>
        <v>2117144.67</v>
      </c>
      <c r="D16" s="20">
        <f>SUM(D4:D15)</f>
        <v>438991.27</v>
      </c>
      <c r="E16" s="22">
        <f t="shared" ref="E16" si="2">D16*100/C16</f>
        <v>20.735062474497788</v>
      </c>
      <c r="F16" s="27">
        <f>SUM(F4:F15)</f>
        <v>462459.5</v>
      </c>
      <c r="G16" s="22">
        <f t="shared" ref="G16" si="3">D16/F16*100</f>
        <v>94.925343732802546</v>
      </c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zoomScaleNormal="100" workbookViewId="0">
      <selection sqref="A1:XFD3"/>
    </sheetView>
  </sheetViews>
  <sheetFormatPr defaultRowHeight="18.75" x14ac:dyDescent="0.3"/>
  <cols>
    <col min="1" max="1" width="11" customWidth="1"/>
    <col min="2" max="2" width="71.28515625" customWidth="1"/>
    <col min="3" max="3" width="18.42578125" customWidth="1"/>
    <col min="4" max="4" width="17.42578125" customWidth="1"/>
    <col min="5" max="5" width="16.42578125" customWidth="1"/>
    <col min="6" max="6" width="18.42578125" style="2" customWidth="1"/>
    <col min="7" max="7" width="16.42578125" style="2" customWidth="1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29" t="s">
        <v>0</v>
      </c>
    </row>
    <row r="3" spans="1:7" s="9" customFormat="1" ht="93.7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s="2" customFormat="1" ht="37.5" x14ac:dyDescent="0.3">
      <c r="A4" s="16" t="s">
        <v>67</v>
      </c>
      <c r="B4" s="17" t="s">
        <v>68</v>
      </c>
      <c r="C4" s="8">
        <v>650222</v>
      </c>
      <c r="D4" s="8">
        <v>137257.92000000001</v>
      </c>
      <c r="E4" s="4">
        <f>D4*100/C4</f>
        <v>21.109393407174782</v>
      </c>
      <c r="F4" s="3">
        <v>117408.15</v>
      </c>
      <c r="G4" s="4">
        <f>D4/F4*100</f>
        <v>116.90663723089072</v>
      </c>
    </row>
    <row r="5" spans="1:7" s="2" customFormat="1" ht="75" x14ac:dyDescent="0.3">
      <c r="A5" s="16" t="s">
        <v>3</v>
      </c>
      <c r="B5" s="17" t="s">
        <v>4</v>
      </c>
      <c r="C5" s="8">
        <v>1620652.67</v>
      </c>
      <c r="D5" s="8">
        <v>308479.59000000003</v>
      </c>
      <c r="E5" s="4">
        <f t="shared" ref="E5:E17" si="0">D5*100/C5</f>
        <v>19.034281417004671</v>
      </c>
      <c r="F5" s="3">
        <v>222786.8</v>
      </c>
      <c r="G5" s="4">
        <f t="shared" ref="G5:G17" si="1">D5/F5*100</f>
        <v>138.46403377578923</v>
      </c>
    </row>
    <row r="6" spans="1:7" s="2" customFormat="1" ht="56.25" x14ac:dyDescent="0.3">
      <c r="A6" s="16" t="s">
        <v>5</v>
      </c>
      <c r="B6" s="17" t="s">
        <v>6</v>
      </c>
      <c r="C6" s="8">
        <v>1278</v>
      </c>
      <c r="D6" s="8">
        <v>0</v>
      </c>
      <c r="E6" s="4">
        <f t="shared" si="0"/>
        <v>0</v>
      </c>
      <c r="F6" s="3"/>
      <c r="G6" s="4" t="e">
        <f t="shared" si="1"/>
        <v>#DIV/0!</v>
      </c>
    </row>
    <row r="7" spans="1:7" s="2" customFormat="1" x14ac:dyDescent="0.3">
      <c r="A7" s="16" t="s">
        <v>70</v>
      </c>
      <c r="B7" s="17" t="s">
        <v>71</v>
      </c>
      <c r="C7" s="8"/>
      <c r="D7" s="8"/>
      <c r="E7" s="4">
        <v>0</v>
      </c>
      <c r="F7" s="3">
        <v>0</v>
      </c>
      <c r="G7" s="4" t="e">
        <f t="shared" si="1"/>
        <v>#DIV/0!</v>
      </c>
    </row>
    <row r="8" spans="1:7" s="2" customFormat="1" x14ac:dyDescent="0.3">
      <c r="A8" s="16" t="s">
        <v>7</v>
      </c>
      <c r="B8" s="17" t="s">
        <v>8</v>
      </c>
      <c r="C8" s="8">
        <v>2000</v>
      </c>
      <c r="D8" s="8">
        <v>0</v>
      </c>
      <c r="E8" s="4">
        <f t="shared" si="0"/>
        <v>0</v>
      </c>
      <c r="F8" s="3">
        <v>0</v>
      </c>
      <c r="G8" s="4" t="e">
        <f t="shared" si="1"/>
        <v>#DIV/0!</v>
      </c>
    </row>
    <row r="9" spans="1:7" s="2" customFormat="1" x14ac:dyDescent="0.3">
      <c r="A9" s="16" t="s">
        <v>9</v>
      </c>
      <c r="B9" s="17" t="s">
        <v>10</v>
      </c>
      <c r="C9" s="8">
        <v>8500</v>
      </c>
      <c r="D9" s="8">
        <v>5000</v>
      </c>
      <c r="E9" s="4">
        <f t="shared" si="0"/>
        <v>58.823529411764703</v>
      </c>
      <c r="F9" s="3">
        <v>4000</v>
      </c>
      <c r="G9" s="4">
        <f t="shared" si="1"/>
        <v>125</v>
      </c>
    </row>
    <row r="10" spans="1:7" s="2" customFormat="1" ht="56.25" x14ac:dyDescent="0.3">
      <c r="A10" s="16" t="s">
        <v>65</v>
      </c>
      <c r="B10" s="17" t="s">
        <v>66</v>
      </c>
      <c r="C10" s="8">
        <v>41400</v>
      </c>
      <c r="D10" s="8">
        <v>2700</v>
      </c>
      <c r="E10" s="4">
        <f t="shared" si="0"/>
        <v>6.5217391304347823</v>
      </c>
      <c r="F10" s="3">
        <v>1800</v>
      </c>
      <c r="G10" s="4">
        <f t="shared" si="1"/>
        <v>150</v>
      </c>
    </row>
    <row r="11" spans="1:7" s="2" customFormat="1" x14ac:dyDescent="0.3">
      <c r="A11" s="16" t="s">
        <v>15</v>
      </c>
      <c r="B11" s="17" t="s">
        <v>16</v>
      </c>
      <c r="C11" s="8"/>
      <c r="D11" s="8"/>
      <c r="E11" s="4" t="e">
        <f t="shared" si="0"/>
        <v>#DIV/0!</v>
      </c>
      <c r="F11" s="3"/>
      <c r="G11" s="4" t="e">
        <f t="shared" si="1"/>
        <v>#DIV/0!</v>
      </c>
    </row>
    <row r="12" spans="1:7" s="2" customFormat="1" x14ac:dyDescent="0.3">
      <c r="A12" s="16" t="s">
        <v>23</v>
      </c>
      <c r="B12" s="17" t="s">
        <v>24</v>
      </c>
      <c r="C12" s="8"/>
      <c r="D12" s="8"/>
      <c r="E12" s="4" t="e">
        <f t="shared" si="0"/>
        <v>#DIV/0!</v>
      </c>
      <c r="F12" s="3">
        <v>0</v>
      </c>
      <c r="G12" s="4" t="e">
        <f t="shared" si="1"/>
        <v>#DIV/0!</v>
      </c>
    </row>
    <row r="13" spans="1:7" s="2" customFormat="1" x14ac:dyDescent="0.3">
      <c r="A13" s="16" t="s">
        <v>25</v>
      </c>
      <c r="B13" s="17" t="s">
        <v>26</v>
      </c>
      <c r="C13" s="8">
        <v>78048.42</v>
      </c>
      <c r="D13" s="8">
        <v>14019.22</v>
      </c>
      <c r="E13" s="4">
        <f t="shared" si="0"/>
        <v>17.962208587950915</v>
      </c>
      <c r="F13" s="3">
        <v>5257.68</v>
      </c>
      <c r="G13" s="4">
        <f t="shared" si="1"/>
        <v>266.6427017239543</v>
      </c>
    </row>
    <row r="14" spans="1:7" s="2" customFormat="1" x14ac:dyDescent="0.3">
      <c r="A14" s="16" t="s">
        <v>74</v>
      </c>
      <c r="B14" s="17" t="s">
        <v>75</v>
      </c>
      <c r="C14" s="8">
        <v>3163</v>
      </c>
      <c r="D14" s="8">
        <v>0</v>
      </c>
      <c r="E14" s="4">
        <f t="shared" si="0"/>
        <v>0</v>
      </c>
      <c r="F14" s="3"/>
      <c r="G14" s="4" t="e">
        <f t="shared" si="1"/>
        <v>#DIV/0!</v>
      </c>
    </row>
    <row r="15" spans="1:7" s="2" customFormat="1" x14ac:dyDescent="0.3">
      <c r="A15" s="16" t="s">
        <v>27</v>
      </c>
      <c r="B15" s="17" t="s">
        <v>28</v>
      </c>
      <c r="C15" s="8">
        <v>748941.58</v>
      </c>
      <c r="D15" s="8">
        <v>265474.09999999998</v>
      </c>
      <c r="E15" s="4">
        <f t="shared" si="0"/>
        <v>35.446569811226126</v>
      </c>
      <c r="F15" s="3">
        <v>261089.96</v>
      </c>
      <c r="G15" s="4">
        <f t="shared" si="1"/>
        <v>101.6791683602081</v>
      </c>
    </row>
    <row r="16" spans="1:7" s="2" customFormat="1" x14ac:dyDescent="0.3">
      <c r="A16" s="16" t="s">
        <v>43</v>
      </c>
      <c r="B16" s="17" t="s">
        <v>44</v>
      </c>
      <c r="C16" s="8">
        <v>59169</v>
      </c>
      <c r="D16" s="8">
        <v>14792.22</v>
      </c>
      <c r="E16" s="4">
        <f t="shared" si="0"/>
        <v>24.999949297774172</v>
      </c>
      <c r="F16" s="3">
        <v>14223.3</v>
      </c>
      <c r="G16" s="4">
        <f t="shared" si="1"/>
        <v>103.99991563139356</v>
      </c>
    </row>
    <row r="17" spans="1:7" s="2" customFormat="1" x14ac:dyDescent="0.3">
      <c r="A17" s="18" t="s">
        <v>61</v>
      </c>
      <c r="B17" s="19"/>
      <c r="C17" s="20">
        <f>SUM(C4:C16)</f>
        <v>3213374.67</v>
      </c>
      <c r="D17" s="20">
        <f>SUM(D4:D16)</f>
        <v>747723.04999999993</v>
      </c>
      <c r="E17" s="22">
        <f t="shared" si="0"/>
        <v>23.269090186735056</v>
      </c>
      <c r="F17" s="27">
        <f>SUM(F4:F16)</f>
        <v>626565.89</v>
      </c>
      <c r="G17" s="4">
        <f t="shared" si="1"/>
        <v>119.33669897031898</v>
      </c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9"/>
  <sheetViews>
    <sheetView workbookViewId="0">
      <selection sqref="A1:XFD3"/>
    </sheetView>
  </sheetViews>
  <sheetFormatPr defaultRowHeight="18.75" x14ac:dyDescent="0.3"/>
  <cols>
    <col min="1" max="1" width="12.7109375" style="1" customWidth="1"/>
    <col min="2" max="2" width="78.28515625" style="1" customWidth="1"/>
    <col min="3" max="4" width="17.85546875" style="1" bestFit="1" customWidth="1"/>
    <col min="5" max="5" width="15.7109375" style="1" customWidth="1"/>
    <col min="6" max="6" width="22.42578125" style="2" customWidth="1"/>
    <col min="7" max="7" width="21.140625" style="2" customWidth="1"/>
    <col min="8" max="16384" width="9.140625" style="1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29" t="s">
        <v>0</v>
      </c>
    </row>
    <row r="3" spans="1:7" s="9" customFormat="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s="2" customFormat="1" ht="37.5" x14ac:dyDescent="0.3">
      <c r="A4" s="16" t="s">
        <v>67</v>
      </c>
      <c r="B4" s="17" t="s">
        <v>68</v>
      </c>
      <c r="C4" s="8">
        <v>845017</v>
      </c>
      <c r="D4" s="8">
        <v>347244.57</v>
      </c>
      <c r="E4" s="15">
        <f>D4*100/C4</f>
        <v>41.093205225457005</v>
      </c>
      <c r="F4" s="3">
        <v>150777.53</v>
      </c>
      <c r="G4" s="15">
        <f>D4/F4*100</f>
        <v>230.30259880235468</v>
      </c>
    </row>
    <row r="5" spans="1:7" s="2" customFormat="1" ht="56.25" x14ac:dyDescent="0.3">
      <c r="A5" s="16" t="s">
        <v>3</v>
      </c>
      <c r="B5" s="17" t="s">
        <v>4</v>
      </c>
      <c r="C5" s="8">
        <v>2874921.56</v>
      </c>
      <c r="D5" s="8">
        <v>1075961.17</v>
      </c>
      <c r="E5" s="15">
        <f t="shared" ref="E5:E14" si="0">D5*100/C5</f>
        <v>37.425757452665941</v>
      </c>
      <c r="F5" s="3">
        <v>514802.97</v>
      </c>
      <c r="G5" s="15">
        <f t="shared" ref="G5:G14" si="1">D5/F5*100</f>
        <v>209.00446048320194</v>
      </c>
    </row>
    <row r="6" spans="1:7" s="2" customFormat="1" ht="56.25" x14ac:dyDescent="0.3">
      <c r="A6" s="16" t="s">
        <v>5</v>
      </c>
      <c r="B6" s="17" t="s">
        <v>6</v>
      </c>
      <c r="C6" s="8">
        <v>3012</v>
      </c>
      <c r="D6" s="8">
        <v>0</v>
      </c>
      <c r="E6" s="15">
        <f t="shared" si="0"/>
        <v>0</v>
      </c>
      <c r="F6" s="3">
        <v>0</v>
      </c>
      <c r="G6" s="15" t="e">
        <f t="shared" si="1"/>
        <v>#DIV/0!</v>
      </c>
    </row>
    <row r="7" spans="1:7" s="2" customFormat="1" x14ac:dyDescent="0.3">
      <c r="A7" s="16" t="s">
        <v>70</v>
      </c>
      <c r="B7" s="17" t="s">
        <v>71</v>
      </c>
      <c r="C7" s="8">
        <v>0</v>
      </c>
      <c r="D7" s="8">
        <v>0</v>
      </c>
      <c r="E7" s="15" t="e">
        <f t="shared" si="0"/>
        <v>#DIV/0!</v>
      </c>
      <c r="F7" s="3">
        <v>0</v>
      </c>
      <c r="G7" s="15" t="e">
        <f t="shared" si="1"/>
        <v>#DIV/0!</v>
      </c>
    </row>
    <row r="8" spans="1:7" s="2" customFormat="1" x14ac:dyDescent="0.3">
      <c r="A8" s="16" t="s">
        <v>7</v>
      </c>
      <c r="B8" s="17" t="s">
        <v>8</v>
      </c>
      <c r="C8" s="8">
        <v>10000</v>
      </c>
      <c r="D8" s="8">
        <v>0</v>
      </c>
      <c r="E8" s="15">
        <f t="shared" si="0"/>
        <v>0</v>
      </c>
      <c r="F8" s="3">
        <v>0</v>
      </c>
      <c r="G8" s="15" t="e">
        <f t="shared" si="1"/>
        <v>#DIV/0!</v>
      </c>
    </row>
    <row r="9" spans="1:7" s="2" customFormat="1" x14ac:dyDescent="0.3">
      <c r="A9" s="16" t="s">
        <v>9</v>
      </c>
      <c r="B9" s="17" t="s">
        <v>10</v>
      </c>
      <c r="C9" s="8">
        <v>8000</v>
      </c>
      <c r="D9" s="8">
        <v>8000</v>
      </c>
      <c r="E9" s="15">
        <f t="shared" si="0"/>
        <v>100</v>
      </c>
      <c r="F9" s="3">
        <v>13210.72</v>
      </c>
      <c r="G9" s="15">
        <f t="shared" si="1"/>
        <v>60.556881078396941</v>
      </c>
    </row>
    <row r="10" spans="1:7" s="2" customFormat="1" ht="37.5" x14ac:dyDescent="0.3">
      <c r="A10" s="16" t="s">
        <v>65</v>
      </c>
      <c r="B10" s="17" t="s">
        <v>66</v>
      </c>
      <c r="C10" s="8">
        <v>17800</v>
      </c>
      <c r="D10" s="8">
        <v>7400</v>
      </c>
      <c r="E10" s="15">
        <f t="shared" si="0"/>
        <v>41.573033707865171</v>
      </c>
      <c r="F10" s="3">
        <v>4440</v>
      </c>
      <c r="G10" s="15">
        <f t="shared" si="1"/>
        <v>166.66666666666669</v>
      </c>
    </row>
    <row r="11" spans="1:7" s="2" customFormat="1" x14ac:dyDescent="0.3">
      <c r="A11" s="16" t="s">
        <v>25</v>
      </c>
      <c r="B11" s="17" t="s">
        <v>26</v>
      </c>
      <c r="C11" s="8">
        <v>1275115</v>
      </c>
      <c r="D11" s="8">
        <v>19642.919999999998</v>
      </c>
      <c r="E11" s="15">
        <f t="shared" si="0"/>
        <v>1.5404822310144572</v>
      </c>
      <c r="F11" s="3">
        <v>2442.02</v>
      </c>
      <c r="G11" s="15">
        <f t="shared" si="1"/>
        <v>804.37179056682578</v>
      </c>
    </row>
    <row r="12" spans="1:7" s="2" customFormat="1" x14ac:dyDescent="0.3">
      <c r="A12" s="16" t="s">
        <v>63</v>
      </c>
      <c r="B12" s="17" t="s">
        <v>64</v>
      </c>
      <c r="C12" s="8">
        <v>601000</v>
      </c>
      <c r="D12" s="8">
        <v>400000</v>
      </c>
      <c r="E12" s="15">
        <f t="shared" si="0"/>
        <v>66.555740432612311</v>
      </c>
      <c r="F12" s="3">
        <v>2073.8000000000002</v>
      </c>
      <c r="G12" s="15">
        <f t="shared" si="1"/>
        <v>19288.263091908571</v>
      </c>
    </row>
    <row r="13" spans="1:7" s="2" customFormat="1" x14ac:dyDescent="0.3">
      <c r="A13" s="16" t="s">
        <v>27</v>
      </c>
      <c r="B13" s="17" t="s">
        <v>28</v>
      </c>
      <c r="C13" s="8">
        <v>1117285</v>
      </c>
      <c r="D13" s="8">
        <v>554515.93000000005</v>
      </c>
      <c r="E13" s="15">
        <f t="shared" si="0"/>
        <v>49.630660932528414</v>
      </c>
      <c r="F13" s="3">
        <v>489398.42</v>
      </c>
      <c r="G13" s="15">
        <f t="shared" si="1"/>
        <v>113.3056232588573</v>
      </c>
    </row>
    <row r="14" spans="1:7" s="2" customFormat="1" x14ac:dyDescent="0.3">
      <c r="A14" s="16" t="s">
        <v>43</v>
      </c>
      <c r="B14" s="17" t="s">
        <v>44</v>
      </c>
      <c r="C14" s="8">
        <v>858957</v>
      </c>
      <c r="D14" s="8">
        <v>429478.26</v>
      </c>
      <c r="E14" s="15">
        <f t="shared" si="0"/>
        <v>49.999972059136837</v>
      </c>
      <c r="F14" s="3">
        <v>206479.95</v>
      </c>
      <c r="G14" s="15">
        <f t="shared" si="1"/>
        <v>207.99998256489309</v>
      </c>
    </row>
    <row r="15" spans="1:7" s="2" customFormat="1" x14ac:dyDescent="0.3">
      <c r="A15" s="18" t="s">
        <v>61</v>
      </c>
      <c r="B15" s="19"/>
      <c r="C15" s="20">
        <f>SUM(C4:C14)</f>
        <v>7611107.5600000005</v>
      </c>
      <c r="D15" s="20">
        <f>SUM(D4:D14)</f>
        <v>2842242.8499999996</v>
      </c>
      <c r="E15" s="22">
        <f t="shared" ref="E15" si="2">D15*100/C15</f>
        <v>37.343354138592666</v>
      </c>
      <c r="F15" s="27">
        <f>SUM(F4:F14)</f>
        <v>1383625.41</v>
      </c>
      <c r="G15" s="22">
        <f t="shared" ref="G15" si="3">D15/F15*100</f>
        <v>205.41996623204543</v>
      </c>
    </row>
    <row r="16" spans="1:7" s="2" customFormat="1" x14ac:dyDescent="0.3">
      <c r="A16" s="9"/>
      <c r="B16" s="9"/>
      <c r="C16" s="9"/>
      <c r="D16" s="9"/>
      <c r="E16" s="9"/>
      <c r="F16" s="9"/>
      <c r="G16" s="9"/>
    </row>
    <row r="17" s="2" customFormat="1" x14ac:dyDescent="0.3"/>
    <row r="18" s="2" customFormat="1" x14ac:dyDescent="0.3"/>
    <row r="19" s="2" customFormat="1" x14ac:dyDescent="0.3"/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8"/>
  <sheetViews>
    <sheetView workbookViewId="0">
      <selection sqref="A1:XFD3"/>
    </sheetView>
  </sheetViews>
  <sheetFormatPr defaultRowHeight="18.75" x14ac:dyDescent="0.3"/>
  <cols>
    <col min="1" max="1" width="11.5703125" customWidth="1"/>
    <col min="2" max="2" width="69.140625" customWidth="1"/>
    <col min="3" max="3" width="17.85546875" bestFit="1" customWidth="1"/>
    <col min="4" max="4" width="17.5703125" customWidth="1"/>
    <col min="5" max="5" width="15.42578125" bestFit="1" customWidth="1"/>
    <col min="6" max="6" width="18.85546875" style="2" customWidth="1"/>
    <col min="7" max="7" width="21.140625" style="2" customWidth="1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29" t="s">
        <v>0</v>
      </c>
    </row>
    <row r="3" spans="1:7" s="9" customFormat="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s="2" customFormat="1" ht="56.25" x14ac:dyDescent="0.3">
      <c r="A4" s="16" t="s">
        <v>67</v>
      </c>
      <c r="B4" s="17" t="s">
        <v>68</v>
      </c>
      <c r="C4" s="7">
        <v>658062</v>
      </c>
      <c r="D4" s="7">
        <v>238175.6</v>
      </c>
      <c r="E4" s="15">
        <f>D4*100/C4</f>
        <v>36.193489367263268</v>
      </c>
      <c r="F4" s="3">
        <v>114133.97</v>
      </c>
      <c r="G4" s="15">
        <f>D4/F4*100</f>
        <v>208.6807284457029</v>
      </c>
    </row>
    <row r="5" spans="1:7" s="2" customFormat="1" ht="75" x14ac:dyDescent="0.3">
      <c r="A5" s="16" t="s">
        <v>3</v>
      </c>
      <c r="B5" s="17" t="s">
        <v>4</v>
      </c>
      <c r="C5" s="7">
        <v>1556463.56</v>
      </c>
      <c r="D5" s="7">
        <v>585793.07999999996</v>
      </c>
      <c r="E5" s="15">
        <f t="shared" ref="E5:E17" si="0">D5*100/C5</f>
        <v>37.636157700987226</v>
      </c>
      <c r="F5" s="3">
        <v>218671.89</v>
      </c>
      <c r="G5" s="15">
        <f t="shared" ref="G5:G17" si="1">D5/F5*100</f>
        <v>267.8867777655372</v>
      </c>
    </row>
    <row r="6" spans="1:7" s="2" customFormat="1" ht="56.25" x14ac:dyDescent="0.3">
      <c r="A6" s="16" t="s">
        <v>5</v>
      </c>
      <c r="B6" s="17" t="s">
        <v>6</v>
      </c>
      <c r="C6" s="7">
        <v>432</v>
      </c>
      <c r="D6" s="7">
        <v>432</v>
      </c>
      <c r="E6" s="15">
        <f t="shared" si="0"/>
        <v>100</v>
      </c>
      <c r="F6" s="3"/>
      <c r="G6" s="15" t="e">
        <f t="shared" si="1"/>
        <v>#DIV/0!</v>
      </c>
    </row>
    <row r="7" spans="1:7" s="2" customFormat="1" x14ac:dyDescent="0.3">
      <c r="A7" s="16" t="s">
        <v>70</v>
      </c>
      <c r="B7" s="17" t="s">
        <v>71</v>
      </c>
      <c r="C7" s="7"/>
      <c r="D7" s="7"/>
      <c r="E7" s="15">
        <v>0</v>
      </c>
      <c r="F7" s="3">
        <v>0</v>
      </c>
      <c r="G7" s="15" t="e">
        <f t="shared" si="1"/>
        <v>#DIV/0!</v>
      </c>
    </row>
    <row r="8" spans="1:7" s="2" customFormat="1" x14ac:dyDescent="0.3">
      <c r="A8" s="16" t="s">
        <v>7</v>
      </c>
      <c r="B8" s="17" t="s">
        <v>8</v>
      </c>
      <c r="C8" s="7">
        <v>1500</v>
      </c>
      <c r="D8" s="7">
        <v>0</v>
      </c>
      <c r="E8" s="15">
        <f t="shared" si="0"/>
        <v>0</v>
      </c>
      <c r="F8" s="3">
        <v>0</v>
      </c>
      <c r="G8" s="15">
        <v>0</v>
      </c>
    </row>
    <row r="9" spans="1:7" s="2" customFormat="1" x14ac:dyDescent="0.3">
      <c r="A9" s="16" t="s">
        <v>9</v>
      </c>
      <c r="B9" s="17" t="s">
        <v>10</v>
      </c>
      <c r="C9" s="7">
        <v>9500</v>
      </c>
      <c r="D9" s="7">
        <v>4000</v>
      </c>
      <c r="E9" s="15">
        <f t="shared" si="0"/>
        <v>42.10526315789474</v>
      </c>
      <c r="F9" s="3">
        <v>3000</v>
      </c>
      <c r="G9" s="15">
        <f t="shared" si="1"/>
        <v>133.33333333333331</v>
      </c>
    </row>
    <row r="10" spans="1:7" s="2" customFormat="1" ht="56.25" x14ac:dyDescent="0.3">
      <c r="A10" s="16" t="s">
        <v>65</v>
      </c>
      <c r="B10" s="17" t="s">
        <v>66</v>
      </c>
      <c r="C10" s="7">
        <v>18600</v>
      </c>
      <c r="D10" s="7">
        <v>9300</v>
      </c>
      <c r="E10" s="15">
        <f>D10*100/C10</f>
        <v>50</v>
      </c>
      <c r="F10" s="3">
        <v>4650</v>
      </c>
      <c r="G10" s="15">
        <f t="shared" si="1"/>
        <v>200</v>
      </c>
    </row>
    <row r="11" spans="1:7" s="2" customFormat="1" x14ac:dyDescent="0.3">
      <c r="A11" s="16" t="s">
        <v>19</v>
      </c>
      <c r="B11" s="17" t="s">
        <v>20</v>
      </c>
      <c r="C11" s="7">
        <v>1003216</v>
      </c>
      <c r="D11" s="7">
        <v>1500</v>
      </c>
      <c r="E11" s="15">
        <f t="shared" si="0"/>
        <v>0.14951914642509689</v>
      </c>
      <c r="F11" s="3">
        <v>374510</v>
      </c>
      <c r="G11" s="15">
        <v>0</v>
      </c>
    </row>
    <row r="12" spans="1:7" s="2" customFormat="1" x14ac:dyDescent="0.3">
      <c r="A12" s="16" t="s">
        <v>23</v>
      </c>
      <c r="B12" s="17" t="s">
        <v>24</v>
      </c>
      <c r="C12" s="7"/>
      <c r="D12" s="7"/>
      <c r="E12" s="15" t="e">
        <f t="shared" si="0"/>
        <v>#DIV/0!</v>
      </c>
      <c r="F12" s="3"/>
      <c r="G12" s="15"/>
    </row>
    <row r="13" spans="1:7" s="2" customFormat="1" x14ac:dyDescent="0.3">
      <c r="A13" s="16" t="s">
        <v>86</v>
      </c>
      <c r="B13" s="17" t="s">
        <v>26</v>
      </c>
      <c r="C13" s="7"/>
      <c r="D13" s="7"/>
      <c r="E13" s="15"/>
      <c r="F13" s="3"/>
      <c r="G13" s="15"/>
    </row>
    <row r="14" spans="1:7" s="2" customFormat="1" x14ac:dyDescent="0.3">
      <c r="A14" s="16" t="s">
        <v>63</v>
      </c>
      <c r="B14" s="17" t="s">
        <v>64</v>
      </c>
      <c r="C14" s="7">
        <v>7000</v>
      </c>
      <c r="D14" s="7">
        <v>0</v>
      </c>
      <c r="E14" s="15">
        <f t="shared" si="0"/>
        <v>0</v>
      </c>
      <c r="F14" s="3"/>
      <c r="G14" s="15"/>
    </row>
    <row r="15" spans="1:7" s="2" customFormat="1" x14ac:dyDescent="0.3">
      <c r="A15" s="16" t="s">
        <v>27</v>
      </c>
      <c r="B15" s="17" t="s">
        <v>28</v>
      </c>
      <c r="C15" s="7">
        <v>459000</v>
      </c>
      <c r="D15" s="7">
        <v>258690.08</v>
      </c>
      <c r="E15" s="15">
        <f t="shared" si="0"/>
        <v>56.359494553376905</v>
      </c>
      <c r="F15" s="3">
        <v>94614.75</v>
      </c>
      <c r="G15" s="15">
        <f t="shared" si="1"/>
        <v>273.41411354994858</v>
      </c>
    </row>
    <row r="16" spans="1:7" s="2" customFormat="1" x14ac:dyDescent="0.3">
      <c r="A16" s="16" t="s">
        <v>43</v>
      </c>
      <c r="B16" s="17" t="s">
        <v>44</v>
      </c>
      <c r="C16" s="7">
        <v>321399</v>
      </c>
      <c r="D16" s="7">
        <v>160699.01999999999</v>
      </c>
      <c r="E16" s="15">
        <f t="shared" si="0"/>
        <v>49.999850652926732</v>
      </c>
      <c r="F16" s="3">
        <v>77259.210000000006</v>
      </c>
      <c r="G16" s="15">
        <f t="shared" si="1"/>
        <v>207.99982293373174</v>
      </c>
    </row>
    <row r="17" spans="1:7" x14ac:dyDescent="0.3">
      <c r="A17" s="18" t="s">
        <v>61</v>
      </c>
      <c r="B17" s="19"/>
      <c r="C17" s="20">
        <f>SUM(C4:C16)</f>
        <v>4035172.56</v>
      </c>
      <c r="D17" s="20">
        <f>SUM(D4:D16)</f>
        <v>1258589.78</v>
      </c>
      <c r="E17" s="22">
        <f t="shared" si="0"/>
        <v>31.190482223144379</v>
      </c>
      <c r="F17" s="27">
        <f>SUM(F4:F16)</f>
        <v>886839.82</v>
      </c>
      <c r="G17" s="22">
        <f t="shared" si="1"/>
        <v>141.91850113360945</v>
      </c>
    </row>
    <row r="18" spans="1:7" x14ac:dyDescent="0.3">
      <c r="A18" s="30"/>
      <c r="B18" s="30"/>
      <c r="C18" s="30"/>
      <c r="D18" s="30"/>
      <c r="E18" s="30"/>
      <c r="F18" s="9"/>
      <c r="G18" s="9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sqref="A1:XFD3"/>
    </sheetView>
  </sheetViews>
  <sheetFormatPr defaultRowHeight="18.75" x14ac:dyDescent="0.3"/>
  <cols>
    <col min="1" max="1" width="19.7109375" style="1" customWidth="1"/>
    <col min="2" max="2" width="73.140625" style="1" customWidth="1"/>
    <col min="3" max="3" width="17.42578125" style="1" customWidth="1"/>
    <col min="4" max="4" width="17.7109375" style="1" customWidth="1"/>
    <col min="5" max="5" width="16.42578125" style="1" customWidth="1"/>
    <col min="6" max="6" width="22.42578125" style="2" customWidth="1"/>
    <col min="7" max="7" width="21.140625" style="2" customWidth="1"/>
    <col min="8" max="249" width="48.7109375" style="1" customWidth="1"/>
    <col min="250" max="16384" width="9.140625" style="1"/>
  </cols>
  <sheetData>
    <row r="1" spans="1:7" s="9" customFormat="1" ht="52.5" customHeight="1" x14ac:dyDescent="0.3">
      <c r="A1" s="34" t="s">
        <v>82</v>
      </c>
      <c r="B1" s="34"/>
      <c r="C1" s="34"/>
      <c r="D1" s="34"/>
      <c r="E1" s="34"/>
      <c r="F1" s="34"/>
      <c r="G1" s="34"/>
    </row>
    <row r="2" spans="1:7" s="9" customFormat="1" x14ac:dyDescent="0.3">
      <c r="A2" s="33"/>
      <c r="B2" s="33"/>
      <c r="C2" s="33"/>
      <c r="D2" s="33"/>
      <c r="E2" s="33"/>
      <c r="F2" s="10"/>
      <c r="G2" s="29" t="s">
        <v>0</v>
      </c>
    </row>
    <row r="3" spans="1:7" s="9" customFormat="1" ht="56.25" x14ac:dyDescent="0.3">
      <c r="A3" s="12" t="s">
        <v>1</v>
      </c>
      <c r="B3" s="12" t="s">
        <v>2</v>
      </c>
      <c r="C3" s="12" t="s">
        <v>78</v>
      </c>
      <c r="D3" s="12" t="s">
        <v>79</v>
      </c>
      <c r="E3" s="12" t="s">
        <v>62</v>
      </c>
      <c r="F3" s="12" t="s">
        <v>80</v>
      </c>
      <c r="G3" s="13" t="s">
        <v>81</v>
      </c>
    </row>
    <row r="4" spans="1:7" s="2" customFormat="1" ht="37.5" x14ac:dyDescent="0.3">
      <c r="A4" s="16" t="s">
        <v>67</v>
      </c>
      <c r="B4" s="17" t="s">
        <v>68</v>
      </c>
      <c r="C4" s="8">
        <v>870017</v>
      </c>
      <c r="D4" s="8">
        <v>423613.17</v>
      </c>
      <c r="E4" s="15">
        <f>D4*100/C4</f>
        <v>48.69021754747321</v>
      </c>
      <c r="F4" s="3">
        <v>172573.24</v>
      </c>
      <c r="G4" s="15">
        <f>D4/F4*100</f>
        <v>245.46863117363969</v>
      </c>
    </row>
    <row r="5" spans="1:7" s="2" customFormat="1" ht="56.25" x14ac:dyDescent="0.3">
      <c r="A5" s="16" t="s">
        <v>3</v>
      </c>
      <c r="B5" s="17" t="s">
        <v>4</v>
      </c>
      <c r="C5" s="8">
        <v>2327771.67</v>
      </c>
      <c r="D5" s="8">
        <v>917151.2</v>
      </c>
      <c r="E5" s="15">
        <f t="shared" ref="E5:E16" si="0">D5*100/C5</f>
        <v>39.400393596164008</v>
      </c>
      <c r="F5" s="3">
        <v>333474.17</v>
      </c>
      <c r="G5" s="15">
        <f t="shared" ref="G5:G16" si="1">D5/F5*100</f>
        <v>275.02915743069394</v>
      </c>
    </row>
    <row r="6" spans="1:7" s="2" customFormat="1" ht="54.75" customHeight="1" x14ac:dyDescent="0.3">
      <c r="A6" s="16" t="s">
        <v>5</v>
      </c>
      <c r="B6" s="17" t="s">
        <v>6</v>
      </c>
      <c r="C6" s="8">
        <v>2048</v>
      </c>
      <c r="D6" s="8">
        <v>0</v>
      </c>
      <c r="E6" s="15">
        <f t="shared" si="0"/>
        <v>0</v>
      </c>
      <c r="F6" s="3">
        <v>0</v>
      </c>
      <c r="G6" s="15"/>
    </row>
    <row r="7" spans="1:7" s="2" customFormat="1" ht="24.75" customHeight="1" x14ac:dyDescent="0.3">
      <c r="A7" s="16" t="s">
        <v>70</v>
      </c>
      <c r="B7" s="17" t="s">
        <v>71</v>
      </c>
      <c r="C7" s="8"/>
      <c r="D7" s="8"/>
      <c r="E7" s="15"/>
      <c r="F7" s="3">
        <v>0</v>
      </c>
      <c r="G7" s="15"/>
    </row>
    <row r="8" spans="1:7" s="2" customFormat="1" x14ac:dyDescent="0.3">
      <c r="A8" s="16" t="s">
        <v>7</v>
      </c>
      <c r="B8" s="17" t="s">
        <v>8</v>
      </c>
      <c r="C8" s="8">
        <v>5000</v>
      </c>
      <c r="D8" s="8">
        <v>0</v>
      </c>
      <c r="E8" s="15">
        <f t="shared" si="0"/>
        <v>0</v>
      </c>
      <c r="F8" s="3">
        <v>0</v>
      </c>
      <c r="G8" s="15"/>
    </row>
    <row r="9" spans="1:7" s="2" customFormat="1" x14ac:dyDescent="0.3">
      <c r="A9" s="16" t="s">
        <v>9</v>
      </c>
      <c r="B9" s="17" t="s">
        <v>10</v>
      </c>
      <c r="C9" s="8">
        <v>25000</v>
      </c>
      <c r="D9" s="8">
        <v>8000</v>
      </c>
      <c r="E9" s="15">
        <f t="shared" si="0"/>
        <v>32</v>
      </c>
      <c r="F9" s="3">
        <v>0</v>
      </c>
      <c r="G9" s="15" t="e">
        <f t="shared" si="1"/>
        <v>#DIV/0!</v>
      </c>
    </row>
    <row r="10" spans="1:7" s="2" customFormat="1" ht="52.5" customHeight="1" x14ac:dyDescent="0.3">
      <c r="A10" s="16" t="s">
        <v>65</v>
      </c>
      <c r="B10" s="17" t="s">
        <v>66</v>
      </c>
      <c r="C10" s="8">
        <v>82000</v>
      </c>
      <c r="D10" s="8">
        <v>48000</v>
      </c>
      <c r="E10" s="15">
        <f t="shared" si="0"/>
        <v>58.536585365853661</v>
      </c>
      <c r="F10" s="3">
        <v>3000</v>
      </c>
      <c r="G10" s="15">
        <f t="shared" si="1"/>
        <v>1600</v>
      </c>
    </row>
    <row r="11" spans="1:7" s="2" customFormat="1" ht="26.25" customHeight="1" x14ac:dyDescent="0.3">
      <c r="A11" s="16" t="s">
        <v>21</v>
      </c>
      <c r="B11" s="17" t="s">
        <v>22</v>
      </c>
      <c r="C11" s="8"/>
      <c r="D11" s="8"/>
      <c r="E11" s="15" t="e">
        <f t="shared" si="0"/>
        <v>#DIV/0!</v>
      </c>
      <c r="F11" s="3">
        <v>0</v>
      </c>
      <c r="G11" s="15" t="e">
        <f t="shared" si="1"/>
        <v>#DIV/0!</v>
      </c>
    </row>
    <row r="12" spans="1:7" s="2" customFormat="1" ht="18" customHeight="1" x14ac:dyDescent="0.3">
      <c r="A12" s="16" t="s">
        <v>25</v>
      </c>
      <c r="B12" s="17" t="s">
        <v>26</v>
      </c>
      <c r="C12" s="8">
        <v>837285</v>
      </c>
      <c r="D12" s="8">
        <v>375156.4</v>
      </c>
      <c r="E12" s="15">
        <f t="shared" si="0"/>
        <v>44.806296541798787</v>
      </c>
      <c r="F12" s="3">
        <v>0</v>
      </c>
      <c r="G12" s="15" t="e">
        <f t="shared" si="1"/>
        <v>#DIV/0!</v>
      </c>
    </row>
    <row r="13" spans="1:7" s="2" customFormat="1" ht="17.25" customHeight="1" x14ac:dyDescent="0.3">
      <c r="A13" s="16" t="s">
        <v>63</v>
      </c>
      <c r="B13" s="17" t="s">
        <v>64</v>
      </c>
      <c r="C13" s="8">
        <v>63000</v>
      </c>
      <c r="D13" s="8">
        <v>62000</v>
      </c>
      <c r="E13" s="15"/>
      <c r="F13" s="3">
        <v>0</v>
      </c>
      <c r="G13" s="15" t="e">
        <f t="shared" si="1"/>
        <v>#DIV/0!</v>
      </c>
    </row>
    <row r="14" spans="1:7" s="2" customFormat="1" ht="17.25" customHeight="1" x14ac:dyDescent="0.3">
      <c r="A14" s="16" t="s">
        <v>27</v>
      </c>
      <c r="B14" s="17" t="s">
        <v>28</v>
      </c>
      <c r="C14" s="8">
        <v>797331.65</v>
      </c>
      <c r="D14" s="8">
        <v>206137.01</v>
      </c>
      <c r="E14" s="15">
        <f t="shared" si="0"/>
        <v>25.853358511480135</v>
      </c>
      <c r="F14" s="3">
        <v>829855.14</v>
      </c>
      <c r="G14" s="15">
        <f t="shared" si="1"/>
        <v>24.840119686431056</v>
      </c>
    </row>
    <row r="15" spans="1:7" s="2" customFormat="1" x14ac:dyDescent="0.3">
      <c r="A15" s="16" t="s">
        <v>43</v>
      </c>
      <c r="B15" s="17" t="s">
        <v>44</v>
      </c>
      <c r="C15" s="5">
        <v>0</v>
      </c>
      <c r="D15" s="5">
        <v>0</v>
      </c>
      <c r="E15" s="15" t="e">
        <f t="shared" si="0"/>
        <v>#DIV/0!</v>
      </c>
      <c r="F15" s="3">
        <v>0</v>
      </c>
      <c r="G15" s="15" t="e">
        <f t="shared" si="1"/>
        <v>#DIV/0!</v>
      </c>
    </row>
    <row r="16" spans="1:7" s="2" customFormat="1" x14ac:dyDescent="0.3">
      <c r="A16" s="18" t="s">
        <v>61</v>
      </c>
      <c r="B16" s="19"/>
      <c r="C16" s="20">
        <f>SUM(C4:C15)</f>
        <v>5009453.32</v>
      </c>
      <c r="D16" s="20">
        <f>SUM(D4:D15)</f>
        <v>2040057.78</v>
      </c>
      <c r="E16" s="22">
        <f t="shared" si="0"/>
        <v>40.724159896952585</v>
      </c>
      <c r="F16" s="27">
        <f>SUM(F4:F15)</f>
        <v>1338902.55</v>
      </c>
      <c r="G16" s="22">
        <f t="shared" si="1"/>
        <v>152.36790608846027</v>
      </c>
    </row>
    <row r="17" spans="1:7" x14ac:dyDescent="0.3">
      <c r="A17" s="31"/>
      <c r="B17" s="31"/>
      <c r="C17" s="31"/>
      <c r="D17" s="31"/>
      <c r="E17" s="31"/>
      <c r="F17" s="9"/>
      <c r="G17" s="9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Ковригина</cp:lastModifiedBy>
  <cp:lastPrinted>2019-06-24T12:10:06Z</cp:lastPrinted>
  <dcterms:created xsi:type="dcterms:W3CDTF">2017-08-30T15:41:23Z</dcterms:created>
  <dcterms:modified xsi:type="dcterms:W3CDTF">2019-06-25T12:00:10Z</dcterms:modified>
</cp:coreProperties>
</file>