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10" windowWidth="14940" windowHeight="11355" activeTab="0"/>
  </bookViews>
  <sheets>
    <sheet name="Бюджет МР" sheetId="1" r:id="rId1"/>
    <sheet name="ГП Емва" sheetId="2" r:id="rId2"/>
    <sheet name="ГП Синдор" sheetId="3" r:id="rId3"/>
    <sheet name="СП Иоссер" sheetId="4" r:id="rId4"/>
    <sheet name="СП Мещура" sheetId="5" r:id="rId5"/>
    <sheet name="СП Серегово" sheetId="6" r:id="rId6"/>
    <sheet name="СП Тракт" sheetId="7" r:id="rId7"/>
    <sheet name="СП Туръя" sheetId="8" r:id="rId8"/>
    <sheet name="СП Чиньяворык" sheetId="9" r:id="rId9"/>
    <sheet name="СП Шошка" sheetId="10" r:id="rId10"/>
  </sheets>
  <definedNames>
    <definedName name="LAST_CELL" localSheetId="0">'Бюджет МР'!#REF!</definedName>
  </definedNames>
  <calcPr fullCalcOnLoad="1"/>
</workbook>
</file>

<file path=xl/sharedStrings.xml><?xml version="1.0" encoding="utf-8"?>
<sst xmlns="http://schemas.openxmlformats.org/spreadsheetml/2006/main" count="114" uniqueCount="53">
  <si>
    <t>"Развитие экономики в Княжпогостском районе"</t>
  </si>
  <si>
    <t>Муниципальная программа "Развитие дорожной и транспортной системы в Княжпогостском районе"</t>
  </si>
  <si>
    <t>Муниципальная программа "Развитие жилищного строительства и жилищно-коммунального хозяйства в Княжпогостском районе"</t>
  </si>
  <si>
    <t>Муниципальная программа "Развитие образования в Княжпогостском районе"</t>
  </si>
  <si>
    <t>Муниципальная программа "Развитие отрасли "Культура в Княжпогостском районе"</t>
  </si>
  <si>
    <t>Муниципальная программа "Развитие отрасли "Физическая культура и спорт" в "Княжпогостском районе"</t>
  </si>
  <si>
    <t>Муниципальная программа "Развитие муниципального управления в муниципальном районе "Княжпогостский"</t>
  </si>
  <si>
    <t>Программа "Безопасность жизнедеятельности и социальная защита населения в Княжпогостском районе"</t>
  </si>
  <si>
    <t>Муниципальная программа "Доступная среда"</t>
  </si>
  <si>
    <t>Непрограммные мероприятия</t>
  </si>
  <si>
    <t>Итого</t>
  </si>
  <si>
    <t>План</t>
  </si>
  <si>
    <t xml:space="preserve">Расход </t>
  </si>
  <si>
    <t>% исполнения</t>
  </si>
  <si>
    <t>Наименование программ / непрограммные мероприятия</t>
  </si>
  <si>
    <t>Муниципальная программа "Развитие жилищно-коммунального хозяйства и благоустройства городского поселения "Емва"</t>
  </si>
  <si>
    <t>Муниципальная программа "Развитие жилищно-коммунального хозяйства, транспортной системы и повышения степени благоустройства на территории городского поселения "Синдор"</t>
  </si>
  <si>
    <t>Муниципальная программа "Безопасность жизнедеятельности населения на территории городского поселения "Синдор"</t>
  </si>
  <si>
    <t>Муниципальная программа "Развитие физической культуры и спорта в городском поселении "Синдор"</t>
  </si>
  <si>
    <t>МП "Безопасность жизнедеятельности населения сельского поселения "Мещура"</t>
  </si>
  <si>
    <t>МП "Развитие коммунального хозяйства и повышение степени благоустройства сельского поселения "Мещура"</t>
  </si>
  <si>
    <t>Программа "Развитие коммунального хозяйства, транспортной ситемы и повышение степени благоустройства на территории СП "Тракт"</t>
  </si>
  <si>
    <t>Муниципальная программа "Пожарная безопасность в населенных пунктах на территории СП "Тракт"</t>
  </si>
  <si>
    <t>Муниципальная программа "Развитие жилищно-коммунального хозяйства и благоустройства на территории сельского поселения "Чиньяворык"</t>
  </si>
  <si>
    <t>МП "Развитие жилищно-коммунального хозяйства и повышение степени благоустройства сельского поселения "Шошка"</t>
  </si>
  <si>
    <t>МП "Пожарная безопасность в населенных пунктах на территории сельского поселения "Шошка"</t>
  </si>
  <si>
    <t xml:space="preserve">Отчет об исполнении бюджета муниципального района "Княжпогостский" </t>
  </si>
  <si>
    <t>Отчет об исполнении бюджета городского поселения "Синдор"</t>
  </si>
  <si>
    <t>Отчет об исполнении бюджета городского поселения "Емва"</t>
  </si>
  <si>
    <t>Муниципальная программа "Развитие физической культуры и спорта"</t>
  </si>
  <si>
    <t>Отчет об исполнении бюджета сельского поселения "Иоссер"</t>
  </si>
  <si>
    <t xml:space="preserve">Муниципальная программа "Развитие жилищно-коммунального хозяйства и благоустройства сельского поселения "Иоссер" </t>
  </si>
  <si>
    <t>Отчет об исполнении бюджета сельского поселения "Мещура"</t>
  </si>
  <si>
    <t>Отчет об исполнении бюджета сельского поселения "Серёгово"</t>
  </si>
  <si>
    <t>Муниципальная программа "Развитие жилищно-коммунального хозяйства и повышение степени благоустройства сельского поселения "Серёгово"</t>
  </si>
  <si>
    <t>Муниципальная программа "Пожарная безопасность в населенных пунктах на территории сельского поселения "Серёгово"</t>
  </si>
  <si>
    <t>Отчет об исполнении бюджета сельского поселения "Тракт"</t>
  </si>
  <si>
    <t>Отчет об исполнении бюджета сельского поселения "Туръя"</t>
  </si>
  <si>
    <t>Отчет об исполнении бюджета сельского поселения "Чиньяворык"</t>
  </si>
  <si>
    <t>Муниципальная программа "Обеспечение пожарной безопасности населенных пунктов, расположенных на территории сельского поселения "Чиньяворык"</t>
  </si>
  <si>
    <t>Отчет об исполнении бюджета сельского поселения "Шошка"</t>
  </si>
  <si>
    <t>Муниципальная программа "Формирование комфортной городской среды на территории ГП "Емва"</t>
  </si>
  <si>
    <t>Муниципальная программа "Энергосбережение в городском поселении "Синдор"</t>
  </si>
  <si>
    <t>Муниципальная программа "Формирование комфортной городской среды на территории ГП "Синдор"</t>
  </si>
  <si>
    <t>Развитие транспортной инфраструктуры на территоиии ГП "Синдор"</t>
  </si>
  <si>
    <t>Муниципальная программа "Развитие и поддержка малого и среднего предпринимательства сельского поселения "Мещура"</t>
  </si>
  <si>
    <t>Муниципальная программа "Развитие и поддержка субъектов малого и среднего предпринимательства на 2018-2020 годы"</t>
  </si>
  <si>
    <t>Муниципальная программа "Пожарная безопасность в населенных пунктах на территории сельского поселения "Туръя"</t>
  </si>
  <si>
    <t>Муниципальная программа "Развитие жилищно-коммунального хозяйства и благоустройства сельского поселения "Туръя"</t>
  </si>
  <si>
    <t>Муниципальная программа "Формирование комфортной сельской среды на территории СП "Чиньяворык"</t>
  </si>
  <si>
    <t xml:space="preserve"> на 01.04.2019г.</t>
  </si>
  <si>
    <t xml:space="preserve"> на 01.04.2019 г.</t>
  </si>
  <si>
    <t xml:space="preserve"> на 01.04.2019 г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</si>
</sst>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?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Times New Roman"/>
      <family val="1"/>
    </font>
    <font>
      <sz val="11"/>
      <color indexed="17"/>
      <name val="Times New Roman"/>
      <family val="1"/>
    </font>
    <font>
      <b/>
      <sz val="11"/>
      <color indexed="17"/>
      <name val="Arial"/>
      <family val="2"/>
    </font>
    <font>
      <sz val="11"/>
      <color indexed="17"/>
      <name val="Arial Cyr"/>
      <family val="0"/>
    </font>
    <font>
      <sz val="11"/>
      <color indexed="17"/>
      <name val="Arial"/>
      <family val="2"/>
    </font>
    <font>
      <sz val="12"/>
      <color indexed="17"/>
      <name val="Times New Roman"/>
      <family val="1"/>
    </font>
    <font>
      <sz val="8.5"/>
      <color indexed="17"/>
      <name val="MS Sans Serif"/>
      <family val="2"/>
    </font>
    <font>
      <sz val="10"/>
      <color indexed="17"/>
      <name val="Arial"/>
      <family val="2"/>
    </font>
    <font>
      <b/>
      <sz val="12"/>
      <color indexed="17"/>
      <name val="Times New Roman"/>
      <family val="1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6" tint="-0.4999699890613556"/>
      <name val="Times New Roman"/>
      <family val="1"/>
    </font>
    <font>
      <sz val="11"/>
      <color theme="6" tint="-0.4999699890613556"/>
      <name val="Times New Roman"/>
      <family val="1"/>
    </font>
    <font>
      <sz val="11"/>
      <color theme="6" tint="-0.4999699890613556"/>
      <name val="Arial Cyr"/>
      <family val="0"/>
    </font>
    <font>
      <sz val="11"/>
      <color theme="6" tint="-0.4999699890613556"/>
      <name val="Arial"/>
      <family val="2"/>
    </font>
    <font>
      <b/>
      <sz val="11"/>
      <color theme="6" tint="-0.4999699890613556"/>
      <name val="Arial"/>
      <family val="2"/>
    </font>
    <font>
      <sz val="12"/>
      <color theme="6" tint="-0.4999699890613556"/>
      <name val="Times New Roman"/>
      <family val="1"/>
    </font>
    <font>
      <sz val="8.5"/>
      <color theme="6" tint="-0.4999699890613556"/>
      <name val="MS Sans Serif"/>
      <family val="2"/>
    </font>
    <font>
      <sz val="10"/>
      <color theme="6" tint="-0.4999699890613556"/>
      <name val="Arial"/>
      <family val="2"/>
    </font>
    <font>
      <b/>
      <sz val="12"/>
      <color theme="6" tint="-0.4999699890613556"/>
      <name val="Times New Roman"/>
      <family val="1"/>
    </font>
    <font>
      <b/>
      <sz val="10"/>
      <color theme="6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5" fillId="0" borderId="0" xfId="0" applyFont="1" applyBorder="1" applyAlignment="1" applyProtection="1">
      <alignment horizontal="center" wrapText="1"/>
      <protection/>
    </xf>
    <xf numFmtId="0" fontId="46" fillId="0" borderId="0" xfId="0" applyFont="1" applyAlignment="1">
      <alignment/>
    </xf>
    <xf numFmtId="0" fontId="45" fillId="0" borderId="10" xfId="0" applyFont="1" applyBorder="1" applyAlignment="1" applyProtection="1">
      <alignment horizontal="center"/>
      <protection/>
    </xf>
    <xf numFmtId="49" fontId="45" fillId="4" borderId="11" xfId="0" applyNumberFormat="1" applyFont="1" applyFill="1" applyBorder="1" applyAlignment="1" applyProtection="1">
      <alignment horizontal="center" vertical="center" wrapText="1"/>
      <protection/>
    </xf>
    <xf numFmtId="188" fontId="45" fillId="4" borderId="11" xfId="0" applyNumberFormat="1" applyFont="1" applyFill="1" applyBorder="1" applyAlignment="1" applyProtection="1">
      <alignment horizontal="center" vertical="center" wrapText="1"/>
      <protection/>
    </xf>
    <xf numFmtId="49" fontId="46" fillId="4" borderId="11" xfId="0" applyNumberFormat="1" applyFont="1" applyFill="1" applyBorder="1" applyAlignment="1" applyProtection="1">
      <alignment horizontal="left" vertical="center" wrapText="1"/>
      <protection/>
    </xf>
    <xf numFmtId="188" fontId="46" fillId="0" borderId="11" xfId="0" applyNumberFormat="1" applyFont="1" applyBorder="1" applyAlignment="1">
      <alignment/>
    </xf>
    <xf numFmtId="49" fontId="45" fillId="4" borderId="11" xfId="0" applyNumberFormat="1" applyFont="1" applyFill="1" applyBorder="1" applyAlignment="1" applyProtection="1">
      <alignment horizontal="center"/>
      <protection/>
    </xf>
    <xf numFmtId="4" fontId="45" fillId="4" borderId="11" xfId="0" applyNumberFormat="1" applyFont="1" applyFill="1" applyBorder="1" applyAlignment="1" applyProtection="1">
      <alignment horizontal="right"/>
      <protection/>
    </xf>
    <xf numFmtId="188" fontId="46" fillId="4" borderId="11" xfId="0" applyNumberFormat="1" applyFont="1" applyFill="1" applyBorder="1" applyAlignment="1">
      <alignment/>
    </xf>
    <xf numFmtId="188" fontId="46" fillId="0" borderId="0" xfId="0" applyNumberFormat="1" applyFont="1" applyAlignment="1">
      <alignment/>
    </xf>
    <xf numFmtId="4" fontId="47" fillId="0" borderId="11" xfId="0" applyNumberFormat="1" applyFont="1" applyBorder="1" applyAlignment="1" applyProtection="1">
      <alignment horizontal="right" vertical="center" wrapText="1"/>
      <protection/>
    </xf>
    <xf numFmtId="4" fontId="48" fillId="0" borderId="11" xfId="0" applyNumberFormat="1" applyFont="1" applyBorder="1" applyAlignment="1">
      <alignment/>
    </xf>
    <xf numFmtId="4" fontId="49" fillId="4" borderId="11" xfId="0" applyNumberFormat="1" applyFont="1" applyFill="1" applyBorder="1" applyAlignment="1" applyProtection="1">
      <alignment horizontal="right" vertical="center" wrapText="1"/>
      <protection/>
    </xf>
    <xf numFmtId="0" fontId="50" fillId="0" borderId="0" xfId="0" applyFont="1" applyBorder="1" applyAlignment="1" applyProtection="1">
      <alignment horizontal="center" wrapText="1"/>
      <protection/>
    </xf>
    <xf numFmtId="0" fontId="51" fillId="0" borderId="0" xfId="0" applyFont="1" applyBorder="1" applyAlignment="1" applyProtection="1">
      <alignment/>
      <protection/>
    </xf>
    <xf numFmtId="0" fontId="52" fillId="0" borderId="0" xfId="0" applyFont="1" applyAlignment="1">
      <alignment/>
    </xf>
    <xf numFmtId="49" fontId="53" fillId="4" borderId="11" xfId="0" applyNumberFormat="1" applyFont="1" applyFill="1" applyBorder="1" applyAlignment="1" applyProtection="1">
      <alignment horizontal="center" vertical="center" wrapText="1"/>
      <protection/>
    </xf>
    <xf numFmtId="0" fontId="53" fillId="4" borderId="11" xfId="0" applyFont="1" applyFill="1" applyBorder="1" applyAlignment="1">
      <alignment horizontal="center" wrapText="1"/>
    </xf>
    <xf numFmtId="49" fontId="50" fillId="4" borderId="11" xfId="0" applyNumberFormat="1" applyFont="1" applyFill="1" applyBorder="1" applyAlignment="1" applyProtection="1">
      <alignment horizontal="left" vertical="center" wrapText="1"/>
      <protection/>
    </xf>
    <xf numFmtId="4" fontId="50" fillId="0" borderId="11" xfId="0" applyNumberFormat="1" applyFont="1" applyBorder="1" applyAlignment="1" applyProtection="1">
      <alignment horizontal="right" wrapText="1"/>
      <protection/>
    </xf>
    <xf numFmtId="188" fontId="50" fillId="0" borderId="11" xfId="0" applyNumberFormat="1" applyFont="1" applyBorder="1" applyAlignment="1">
      <alignment/>
    </xf>
    <xf numFmtId="49" fontId="53" fillId="4" borderId="11" xfId="0" applyNumberFormat="1" applyFont="1" applyFill="1" applyBorder="1" applyAlignment="1" applyProtection="1">
      <alignment horizontal="left"/>
      <protection/>
    </xf>
    <xf numFmtId="4" fontId="53" fillId="4" borderId="11" xfId="0" applyNumberFormat="1" applyFont="1" applyFill="1" applyBorder="1" applyAlignment="1" applyProtection="1">
      <alignment horizontal="right"/>
      <protection/>
    </xf>
    <xf numFmtId="188" fontId="53" fillId="4" borderId="11" xfId="0" applyNumberFormat="1" applyFont="1" applyFill="1" applyBorder="1" applyAlignment="1">
      <alignment/>
    </xf>
    <xf numFmtId="188" fontId="50" fillId="0" borderId="11" xfId="0" applyNumberFormat="1" applyFont="1" applyBorder="1" applyAlignment="1">
      <alignment horizontal="center" vertical="center"/>
    </xf>
    <xf numFmtId="0" fontId="50" fillId="0" borderId="0" xfId="0" applyFont="1" applyAlignment="1">
      <alignment/>
    </xf>
    <xf numFmtId="49" fontId="50" fillId="33" borderId="12" xfId="0" applyNumberFormat="1" applyFont="1" applyFill="1" applyBorder="1" applyAlignment="1" applyProtection="1">
      <alignment horizontal="left" vertical="center" wrapText="1"/>
      <protection/>
    </xf>
    <xf numFmtId="188" fontId="53" fillId="4" borderId="11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49" fontId="50" fillId="4" borderId="12" xfId="0" applyNumberFormat="1" applyFont="1" applyFill="1" applyBorder="1" applyAlignment="1" applyProtection="1">
      <alignment horizontal="left" vertical="center" wrapText="1"/>
      <protection/>
    </xf>
    <xf numFmtId="49" fontId="50" fillId="4" borderId="11" xfId="0" applyNumberFormat="1" applyFont="1" applyFill="1" applyBorder="1" applyAlignment="1" applyProtection="1">
      <alignment horizontal="left" wrapText="1"/>
      <protection/>
    </xf>
    <xf numFmtId="188" fontId="50" fillId="0" borderId="11" xfId="0" applyNumberFormat="1" applyFont="1" applyBorder="1" applyAlignment="1">
      <alignment horizontal="center"/>
    </xf>
    <xf numFmtId="49" fontId="45" fillId="4" borderId="11" xfId="0" applyNumberFormat="1" applyFont="1" applyFill="1" applyBorder="1" applyAlignment="1" applyProtection="1">
      <alignment horizontal="left"/>
      <protection/>
    </xf>
    <xf numFmtId="188" fontId="45" fillId="4" borderId="11" xfId="0" applyNumberFormat="1" applyFont="1" applyFill="1" applyBorder="1" applyAlignment="1">
      <alignment horizontal="center"/>
    </xf>
    <xf numFmtId="4" fontId="52" fillId="0" borderId="0" xfId="0" applyNumberFormat="1" applyFont="1" applyAlignment="1">
      <alignment/>
    </xf>
    <xf numFmtId="4" fontId="45" fillId="4" borderId="11" xfId="0" applyNumberFormat="1" applyFont="1" applyFill="1" applyBorder="1" applyAlignment="1" applyProtection="1">
      <alignment horizontal="center"/>
      <protection/>
    </xf>
    <xf numFmtId="4" fontId="50" fillId="0" borderId="11" xfId="0" applyNumberFormat="1" applyFont="1" applyBorder="1" applyAlignment="1" applyProtection="1">
      <alignment horizontal="right" vertical="center" wrapText="1"/>
      <protection/>
    </xf>
    <xf numFmtId="49" fontId="50" fillId="4" borderId="11" xfId="0" applyNumberFormat="1" applyFont="1" applyFill="1" applyBorder="1" applyAlignment="1" applyProtection="1">
      <alignment horizontal="center" vertical="center" wrapText="1"/>
      <protection/>
    </xf>
    <xf numFmtId="4" fontId="50" fillId="0" borderId="11" xfId="0" applyNumberFormat="1" applyFont="1" applyFill="1" applyBorder="1" applyAlignment="1" applyProtection="1">
      <alignment horizontal="center" vertical="center" wrapText="1"/>
      <protection/>
    </xf>
    <xf numFmtId="4" fontId="50" fillId="0" borderId="11" xfId="0" applyNumberFormat="1" applyFont="1" applyBorder="1" applyAlignment="1">
      <alignment horizontal="center" vertical="center"/>
    </xf>
    <xf numFmtId="49" fontId="50" fillId="33" borderId="12" xfId="0" applyNumberFormat="1" applyFont="1" applyFill="1" applyBorder="1" applyAlignment="1" applyProtection="1">
      <alignment horizontal="center" vertical="center" wrapText="1"/>
      <protection/>
    </xf>
    <xf numFmtId="4" fontId="50" fillId="0" borderId="11" xfId="0" applyNumberFormat="1" applyFont="1" applyBorder="1" applyAlignment="1" applyProtection="1">
      <alignment horizontal="center" vertical="center" wrapText="1"/>
      <protection/>
    </xf>
    <xf numFmtId="49" fontId="53" fillId="4" borderId="11" xfId="0" applyNumberFormat="1" applyFont="1" applyFill="1" applyBorder="1" applyAlignment="1" applyProtection="1">
      <alignment horizontal="center" vertical="center"/>
      <protection/>
    </xf>
    <xf numFmtId="4" fontId="53" fillId="4" borderId="11" xfId="0" applyNumberFormat="1" applyFont="1" applyFill="1" applyBorder="1" applyAlignment="1" applyProtection="1">
      <alignment horizontal="center" vertical="center"/>
      <protection/>
    </xf>
    <xf numFmtId="49" fontId="53" fillId="4" borderId="13" xfId="0" applyNumberFormat="1" applyFont="1" applyFill="1" applyBorder="1" applyAlignment="1" applyProtection="1">
      <alignment horizontal="left"/>
      <protection/>
    </xf>
    <xf numFmtId="4" fontId="53" fillId="4" borderId="13" xfId="0" applyNumberFormat="1" applyFont="1" applyFill="1" applyBorder="1" applyAlignment="1" applyProtection="1">
      <alignment horizontal="right"/>
      <protection/>
    </xf>
    <xf numFmtId="188" fontId="50" fillId="0" borderId="11" xfId="0" applyNumberFormat="1" applyFont="1" applyFill="1" applyBorder="1" applyAlignment="1">
      <alignment horizontal="center" vertical="center"/>
    </xf>
    <xf numFmtId="0" fontId="53" fillId="4" borderId="11" xfId="0" applyFont="1" applyFill="1" applyBorder="1" applyAlignment="1">
      <alignment wrapText="1"/>
    </xf>
    <xf numFmtId="4" fontId="50" fillId="34" borderId="11" xfId="0" applyNumberFormat="1" applyFont="1" applyFill="1" applyBorder="1" applyAlignment="1" applyProtection="1">
      <alignment horizontal="center" vertical="center" wrapText="1"/>
      <protection/>
    </xf>
    <xf numFmtId="188" fontId="50" fillId="34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6"/>
  </sheetPr>
  <dimension ref="A1:D14"/>
  <sheetViews>
    <sheetView showGridLines="0" tabSelected="1" zoomScalePageLayoutView="0" workbookViewId="0" topLeftCell="A1">
      <selection activeCell="A28" sqref="A27:A28"/>
    </sheetView>
  </sheetViews>
  <sheetFormatPr defaultColWidth="29.140625" defaultRowHeight="12.75"/>
  <cols>
    <col min="1" max="1" width="113.421875" style="2" customWidth="1"/>
    <col min="2" max="2" width="18.57421875" style="2" customWidth="1"/>
    <col min="3" max="3" width="19.421875" style="2" customWidth="1"/>
    <col min="4" max="4" width="16.00390625" style="11" customWidth="1"/>
    <col min="5" max="16384" width="29.140625" style="2" customWidth="1"/>
  </cols>
  <sheetData>
    <row r="1" spans="1:4" ht="15">
      <c r="A1" s="1" t="s">
        <v>26</v>
      </c>
      <c r="B1" s="1"/>
      <c r="C1" s="1"/>
      <c r="D1" s="1"/>
    </row>
    <row r="2" spans="1:4" ht="15">
      <c r="A2" s="3" t="s">
        <v>50</v>
      </c>
      <c r="B2" s="3"/>
      <c r="C2" s="3"/>
      <c r="D2" s="3"/>
    </row>
    <row r="3" spans="1:4" ht="15">
      <c r="A3" s="4" t="s">
        <v>14</v>
      </c>
      <c r="B3" s="4" t="s">
        <v>11</v>
      </c>
      <c r="C3" s="4" t="s">
        <v>12</v>
      </c>
      <c r="D3" s="5" t="s">
        <v>13</v>
      </c>
    </row>
    <row r="4" spans="1:4" ht="15">
      <c r="A4" s="6" t="s">
        <v>0</v>
      </c>
      <c r="B4" s="12">
        <v>695005</v>
      </c>
      <c r="C4" s="12">
        <v>0</v>
      </c>
      <c r="D4" s="7">
        <f aca="true" t="shared" si="0" ref="D4:D14">C4/B4*100</f>
        <v>0</v>
      </c>
    </row>
    <row r="5" spans="1:4" ht="15">
      <c r="A5" s="6" t="s">
        <v>1</v>
      </c>
      <c r="B5" s="12">
        <v>19491449</v>
      </c>
      <c r="C5" s="12">
        <v>162513.9</v>
      </c>
      <c r="D5" s="7">
        <f t="shared" si="0"/>
        <v>0.8337702343217275</v>
      </c>
    </row>
    <row r="6" spans="1:4" ht="30">
      <c r="A6" s="6" t="s">
        <v>2</v>
      </c>
      <c r="B6" s="12">
        <v>18635961</v>
      </c>
      <c r="C6" s="12">
        <v>853048.17</v>
      </c>
      <c r="D6" s="7">
        <f t="shared" si="0"/>
        <v>4.577430538731005</v>
      </c>
    </row>
    <row r="7" spans="1:4" ht="15">
      <c r="A7" s="6" t="s">
        <v>3</v>
      </c>
      <c r="B7" s="12">
        <v>402397178</v>
      </c>
      <c r="C7" s="12">
        <v>90917515.44</v>
      </c>
      <c r="D7" s="7">
        <f t="shared" si="0"/>
        <v>22.59397441400546</v>
      </c>
    </row>
    <row r="8" spans="1:4" ht="15">
      <c r="A8" s="6" t="s">
        <v>4</v>
      </c>
      <c r="B8" s="12">
        <v>84412655</v>
      </c>
      <c r="C8" s="12">
        <v>17831661.32</v>
      </c>
      <c r="D8" s="7">
        <f t="shared" si="0"/>
        <v>21.124393398122592</v>
      </c>
    </row>
    <row r="9" spans="1:4" ht="15">
      <c r="A9" s="6" t="s">
        <v>5</v>
      </c>
      <c r="B9" s="12">
        <v>8680464</v>
      </c>
      <c r="C9" s="12">
        <v>2178000</v>
      </c>
      <c r="D9" s="7">
        <f t="shared" si="0"/>
        <v>25.09082463794562</v>
      </c>
    </row>
    <row r="10" spans="1:4" ht="15">
      <c r="A10" s="6" t="s">
        <v>6</v>
      </c>
      <c r="B10" s="12">
        <v>86378866</v>
      </c>
      <c r="C10" s="12">
        <v>14528522.42</v>
      </c>
      <c r="D10" s="7">
        <f t="shared" si="0"/>
        <v>16.819533634535095</v>
      </c>
    </row>
    <row r="11" spans="1:4" ht="15">
      <c r="A11" s="6" t="s">
        <v>7</v>
      </c>
      <c r="B11" s="12">
        <v>2987300</v>
      </c>
      <c r="C11" s="12">
        <v>395756.8</v>
      </c>
      <c r="D11" s="7">
        <f t="shared" si="0"/>
        <v>13.247976433568773</v>
      </c>
    </row>
    <row r="12" spans="1:4" ht="15">
      <c r="A12" s="6" t="s">
        <v>8</v>
      </c>
      <c r="B12" s="12">
        <v>290000</v>
      </c>
      <c r="C12" s="12">
        <v>0</v>
      </c>
      <c r="D12" s="7">
        <f t="shared" si="0"/>
        <v>0</v>
      </c>
    </row>
    <row r="13" spans="1:4" ht="15">
      <c r="A13" s="6" t="s">
        <v>9</v>
      </c>
      <c r="B13" s="13">
        <v>26575599.55</v>
      </c>
      <c r="C13" s="13">
        <v>2173652.69</v>
      </c>
      <c r="D13" s="7">
        <f t="shared" si="0"/>
        <v>8.17912945260345</v>
      </c>
    </row>
    <row r="14" spans="1:4" ht="15">
      <c r="A14" s="8" t="s">
        <v>10</v>
      </c>
      <c r="B14" s="14">
        <f>SUM(B4:B13)</f>
        <v>650544477.55</v>
      </c>
      <c r="C14" s="14">
        <v>2173652.69</v>
      </c>
      <c r="D14" s="10">
        <f t="shared" si="0"/>
        <v>0.3341282210535614</v>
      </c>
    </row>
  </sheetData>
  <sheetProtection/>
  <mergeCells count="2">
    <mergeCell ref="A2:D2"/>
    <mergeCell ref="A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53.28125" style="17" customWidth="1"/>
    <col min="2" max="2" width="13.7109375" style="17" customWidth="1"/>
    <col min="3" max="3" width="13.140625" style="17" bestFit="1" customWidth="1"/>
    <col min="4" max="4" width="13.140625" style="17" customWidth="1"/>
    <col min="5" max="7" width="9.140625" style="17" customWidth="1"/>
    <col min="8" max="16384" width="9.140625" style="17" customWidth="1"/>
  </cols>
  <sheetData>
    <row r="1" spans="1:5" ht="15.75">
      <c r="A1" s="15" t="s">
        <v>40</v>
      </c>
      <c r="B1" s="15"/>
      <c r="C1" s="15"/>
      <c r="D1" s="15"/>
      <c r="E1" s="16"/>
    </row>
    <row r="2" spans="1:5" ht="14.25">
      <c r="A2" s="3" t="s">
        <v>51</v>
      </c>
      <c r="B2" s="3"/>
      <c r="C2" s="3"/>
      <c r="D2" s="3"/>
      <c r="E2" s="16"/>
    </row>
    <row r="3" spans="1:4" ht="47.25">
      <c r="A3" s="18" t="s">
        <v>14</v>
      </c>
      <c r="B3" s="18" t="s">
        <v>11</v>
      </c>
      <c r="C3" s="18" t="s">
        <v>12</v>
      </c>
      <c r="D3" s="50" t="s">
        <v>13</v>
      </c>
    </row>
    <row r="4" spans="1:4" ht="47.25">
      <c r="A4" s="40" t="s">
        <v>24</v>
      </c>
      <c r="B4" s="51">
        <f>1110578+25000</f>
        <v>1135578</v>
      </c>
      <c r="C4" s="51">
        <f>211942.68</f>
        <v>211942.68</v>
      </c>
      <c r="D4" s="52">
        <f>C4/B4*100</f>
        <v>18.663859285755798</v>
      </c>
    </row>
    <row r="5" spans="1:4" ht="31.5">
      <c r="A5" s="40" t="s">
        <v>25</v>
      </c>
      <c r="B5" s="51">
        <v>40800</v>
      </c>
      <c r="C5" s="51">
        <v>6257</v>
      </c>
      <c r="D5" s="52">
        <f>C5/B5*100</f>
        <v>15.33578431372549</v>
      </c>
    </row>
    <row r="6" spans="1:4" ht="15.75">
      <c r="A6" s="20" t="s">
        <v>9</v>
      </c>
      <c r="B6" s="51">
        <v>1977648.96</v>
      </c>
      <c r="C6" s="51">
        <v>814868.52</v>
      </c>
      <c r="D6" s="52">
        <f>C6/B6*100</f>
        <v>41.20390101992621</v>
      </c>
    </row>
    <row r="7" spans="1:4" ht="15.75">
      <c r="A7" s="23" t="s">
        <v>10</v>
      </c>
      <c r="B7" s="46">
        <f>SUM(B4:B6)</f>
        <v>3154026.96</v>
      </c>
      <c r="C7" s="46">
        <f>SUM(C4:C6)</f>
        <v>1033068.2</v>
      </c>
      <c r="D7" s="29">
        <f>C7/B7*100</f>
        <v>32.753943231988096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E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0.7109375" style="17" customWidth="1"/>
    <col min="2" max="2" width="18.8515625" style="17" customWidth="1"/>
    <col min="3" max="3" width="15.421875" style="17" customWidth="1"/>
    <col min="4" max="4" width="14.7109375" style="17" customWidth="1"/>
    <col min="5" max="7" width="9.140625" style="17" customWidth="1"/>
    <col min="8" max="16384" width="9.140625" style="17" customWidth="1"/>
  </cols>
  <sheetData>
    <row r="1" spans="1:5" ht="15.75">
      <c r="A1" s="15" t="s">
        <v>28</v>
      </c>
      <c r="B1" s="15"/>
      <c r="C1" s="15"/>
      <c r="D1" s="15"/>
      <c r="E1" s="16"/>
    </row>
    <row r="2" spans="1:5" ht="14.25">
      <c r="A2" s="3" t="s">
        <v>50</v>
      </c>
      <c r="B2" s="3"/>
      <c r="C2" s="3"/>
      <c r="D2" s="3"/>
      <c r="E2" s="16"/>
    </row>
    <row r="3" spans="1:4" ht="47.25">
      <c r="A3" s="18" t="s">
        <v>14</v>
      </c>
      <c r="B3" s="18" t="s">
        <v>11</v>
      </c>
      <c r="C3" s="18" t="s">
        <v>12</v>
      </c>
      <c r="D3" s="19" t="s">
        <v>13</v>
      </c>
    </row>
    <row r="4" spans="1:4" ht="78.75">
      <c r="A4" s="20" t="s">
        <v>15</v>
      </c>
      <c r="B4" s="21">
        <v>21725379.89</v>
      </c>
      <c r="C4" s="21">
        <v>5632913.78</v>
      </c>
      <c r="D4" s="22">
        <f>C4/B4*100</f>
        <v>25.927803373384418</v>
      </c>
    </row>
    <row r="5" spans="1:4" ht="47.25">
      <c r="A5" s="20" t="s">
        <v>29</v>
      </c>
      <c r="B5" s="21">
        <v>24603783</v>
      </c>
      <c r="C5" s="21">
        <v>12625756.73</v>
      </c>
      <c r="D5" s="22">
        <f>C5/B5*100</f>
        <v>51.31632290042552</v>
      </c>
    </row>
    <row r="6" spans="1:4" ht="64.5" customHeight="1">
      <c r="A6" s="20" t="s">
        <v>41</v>
      </c>
      <c r="B6" s="21">
        <v>6447489</v>
      </c>
      <c r="C6" s="21">
        <v>0</v>
      </c>
      <c r="D6" s="22">
        <f>C6/B6*100</f>
        <v>0</v>
      </c>
    </row>
    <row r="7" spans="1:4" ht="31.5">
      <c r="A7" s="20" t="s">
        <v>9</v>
      </c>
      <c r="B7" s="21">
        <v>9860040.52</v>
      </c>
      <c r="C7" s="21">
        <v>4293798.85</v>
      </c>
      <c r="D7" s="22">
        <f>C7/B7*100</f>
        <v>43.547476719700136</v>
      </c>
    </row>
    <row r="8" spans="1:4" ht="15.75">
      <c r="A8" s="23" t="s">
        <v>10</v>
      </c>
      <c r="B8" s="24">
        <f>SUM(B4:B7)</f>
        <v>62636692.41</v>
      </c>
      <c r="C8" s="24">
        <f>SUM(C4:C7)</f>
        <v>22552469.36</v>
      </c>
      <c r="D8" s="25">
        <f>C8/B8*100</f>
        <v>36.00520476461091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E11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69.28125" style="17" customWidth="1"/>
    <col min="2" max="2" width="15.7109375" style="17" customWidth="1"/>
    <col min="3" max="3" width="14.421875" style="17" customWidth="1"/>
    <col min="4" max="4" width="13.140625" style="17" customWidth="1"/>
    <col min="5" max="7" width="9.140625" style="17" customWidth="1"/>
    <col min="8" max="16384" width="9.140625" style="17" customWidth="1"/>
  </cols>
  <sheetData>
    <row r="1" spans="1:5" ht="15.75">
      <c r="A1" s="15" t="s">
        <v>27</v>
      </c>
      <c r="B1" s="15"/>
      <c r="C1" s="15"/>
      <c r="D1" s="15"/>
      <c r="E1" s="16"/>
    </row>
    <row r="2" spans="1:5" ht="14.25">
      <c r="A2" s="3" t="s">
        <v>51</v>
      </c>
      <c r="B2" s="3"/>
      <c r="C2" s="3"/>
      <c r="D2" s="3"/>
      <c r="E2" s="16"/>
    </row>
    <row r="3" spans="1:4" ht="47.25">
      <c r="A3" s="18" t="s">
        <v>14</v>
      </c>
      <c r="B3" s="18" t="s">
        <v>11</v>
      </c>
      <c r="C3" s="18" t="s">
        <v>12</v>
      </c>
      <c r="D3" s="19" t="s">
        <v>13</v>
      </c>
    </row>
    <row r="4" spans="1:5" ht="47.25">
      <c r="A4" s="20" t="s">
        <v>16</v>
      </c>
      <c r="B4" s="12">
        <v>1593682.58</v>
      </c>
      <c r="C4" s="12">
        <v>967650.37</v>
      </c>
      <c r="D4" s="26">
        <f aca="true" t="shared" si="0" ref="D4:D11">C4/B4*100</f>
        <v>60.71788586658203</v>
      </c>
      <c r="E4" s="27"/>
    </row>
    <row r="5" spans="1:5" ht="31.5">
      <c r="A5" s="20" t="s">
        <v>17</v>
      </c>
      <c r="B5" s="12">
        <v>12000</v>
      </c>
      <c r="C5" s="12">
        <v>6000</v>
      </c>
      <c r="D5" s="26">
        <f t="shared" si="0"/>
        <v>50</v>
      </c>
      <c r="E5" s="27"/>
    </row>
    <row r="6" spans="1:5" ht="31.5">
      <c r="A6" s="20" t="s">
        <v>18</v>
      </c>
      <c r="B6" s="12">
        <v>8071020</v>
      </c>
      <c r="C6" s="12">
        <v>3410000</v>
      </c>
      <c r="D6" s="26">
        <f t="shared" si="0"/>
        <v>42.24992627945415</v>
      </c>
      <c r="E6" s="27"/>
    </row>
    <row r="7" spans="1:5" ht="31.5">
      <c r="A7" s="20" t="s">
        <v>42</v>
      </c>
      <c r="B7" s="12">
        <v>10000</v>
      </c>
      <c r="C7" s="12">
        <v>0</v>
      </c>
      <c r="D7" s="26">
        <f t="shared" si="0"/>
        <v>0</v>
      </c>
      <c r="E7" s="27"/>
    </row>
    <row r="8" spans="1:5" ht="31.5">
      <c r="A8" s="20" t="s">
        <v>43</v>
      </c>
      <c r="B8" s="12">
        <v>1003894.7</v>
      </c>
      <c r="C8" s="12">
        <v>0</v>
      </c>
      <c r="D8" s="26">
        <f t="shared" si="0"/>
        <v>0</v>
      </c>
      <c r="E8" s="27"/>
    </row>
    <row r="9" spans="1:5" ht="31.5">
      <c r="A9" s="20" t="s">
        <v>44</v>
      </c>
      <c r="B9" s="12">
        <v>638091</v>
      </c>
      <c r="C9" s="12">
        <v>284870.76</v>
      </c>
      <c r="D9" s="26">
        <f t="shared" si="0"/>
        <v>44.644221592218045</v>
      </c>
      <c r="E9" s="27"/>
    </row>
    <row r="10" spans="1:5" ht="15.75">
      <c r="A10" s="20" t="s">
        <v>9</v>
      </c>
      <c r="B10" s="12">
        <v>5435051.28</v>
      </c>
      <c r="C10" s="12">
        <v>2247939.8</v>
      </c>
      <c r="D10" s="26">
        <f t="shared" si="0"/>
        <v>41.360047664536474</v>
      </c>
      <c r="E10" s="27"/>
    </row>
    <row r="11" spans="1:5" s="31" customFormat="1" ht="15.75">
      <c r="A11" s="23" t="s">
        <v>10</v>
      </c>
      <c r="B11" s="9">
        <f>SUM(B4:B10)</f>
        <v>16763739.559999999</v>
      </c>
      <c r="C11" s="9">
        <f>SUM(C4:C10)</f>
        <v>6916460.93</v>
      </c>
      <c r="D11" s="29">
        <f t="shared" si="0"/>
        <v>41.25846088961788</v>
      </c>
      <c r="E11" s="30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E8"/>
  <sheetViews>
    <sheetView zoomScalePageLayoutView="0" workbookViewId="0" topLeftCell="A1">
      <selection activeCell="H19" sqref="G19:H20"/>
    </sheetView>
  </sheetViews>
  <sheetFormatPr defaultColWidth="9.140625" defaultRowHeight="12.75"/>
  <cols>
    <col min="1" max="1" width="38.7109375" style="17" customWidth="1"/>
    <col min="2" max="2" width="13.421875" style="17" customWidth="1"/>
    <col min="3" max="3" width="14.57421875" style="17" customWidth="1"/>
    <col min="4" max="4" width="13.140625" style="17" customWidth="1"/>
    <col min="5" max="7" width="9.140625" style="17" customWidth="1"/>
    <col min="8" max="16384" width="9.140625" style="17" customWidth="1"/>
  </cols>
  <sheetData>
    <row r="1" spans="1:5" ht="15.75">
      <c r="A1" s="15" t="s">
        <v>30</v>
      </c>
      <c r="B1" s="15"/>
      <c r="C1" s="15"/>
      <c r="D1" s="15"/>
      <c r="E1" s="16"/>
    </row>
    <row r="2" spans="1:5" ht="14.25">
      <c r="A2" s="3" t="s">
        <v>52</v>
      </c>
      <c r="B2" s="3"/>
      <c r="C2" s="3"/>
      <c r="D2" s="3"/>
      <c r="E2" s="16"/>
    </row>
    <row r="3" spans="1:4" ht="47.25">
      <c r="A3" s="18" t="s">
        <v>14</v>
      </c>
      <c r="B3" s="18" t="s">
        <v>11</v>
      </c>
      <c r="C3" s="18" t="s">
        <v>12</v>
      </c>
      <c r="D3" s="19" t="s">
        <v>13</v>
      </c>
    </row>
    <row r="4" spans="1:4" ht="63">
      <c r="A4" s="33" t="s">
        <v>31</v>
      </c>
      <c r="B4" s="12">
        <v>904697.73</v>
      </c>
      <c r="C4" s="12">
        <v>481953.57</v>
      </c>
      <c r="D4" s="34">
        <f>C4/B4*100</f>
        <v>53.27233108012772</v>
      </c>
    </row>
    <row r="5" spans="1:4" ht="24" customHeight="1">
      <c r="A5" s="33" t="s">
        <v>9</v>
      </c>
      <c r="B5" s="12">
        <v>2241080.56</v>
      </c>
      <c r="C5" s="12">
        <v>861492.51</v>
      </c>
      <c r="D5" s="34">
        <f>C5/B5*100</f>
        <v>38.44094341704521</v>
      </c>
    </row>
    <row r="6" spans="1:4" s="31" customFormat="1" ht="14.25">
      <c r="A6" s="35" t="s">
        <v>10</v>
      </c>
      <c r="B6" s="38">
        <f>SUM(B4:B5)</f>
        <v>3145778.29</v>
      </c>
      <c r="C6" s="38">
        <f>SUM(C4:C5)</f>
        <v>1343446.08</v>
      </c>
      <c r="D6" s="36">
        <f>C6/B6*100</f>
        <v>42.706317996746044</v>
      </c>
    </row>
    <row r="8" ht="12.75">
      <c r="B8" s="37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E8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33.421875" style="17" customWidth="1"/>
    <col min="2" max="2" width="14.57421875" style="17" customWidth="1"/>
    <col min="3" max="3" width="15.00390625" style="17" customWidth="1"/>
    <col min="4" max="4" width="13.140625" style="17" customWidth="1"/>
    <col min="5" max="7" width="9.140625" style="17" customWidth="1"/>
    <col min="8" max="16384" width="9.140625" style="17" customWidth="1"/>
  </cols>
  <sheetData>
    <row r="1" spans="1:5" ht="15.75">
      <c r="A1" s="15" t="s">
        <v>32</v>
      </c>
      <c r="B1" s="15"/>
      <c r="C1" s="15"/>
      <c r="D1" s="15"/>
      <c r="E1" s="16"/>
    </row>
    <row r="2" spans="1:5" ht="14.25">
      <c r="A2" s="3" t="s">
        <v>50</v>
      </c>
      <c r="B2" s="3"/>
      <c r="C2" s="3"/>
      <c r="D2" s="3"/>
      <c r="E2" s="16"/>
    </row>
    <row r="3" spans="1:4" ht="47.25">
      <c r="A3" s="18" t="s">
        <v>14</v>
      </c>
      <c r="B3" s="18" t="s">
        <v>11</v>
      </c>
      <c r="C3" s="18" t="s">
        <v>12</v>
      </c>
      <c r="D3" s="19" t="s">
        <v>13</v>
      </c>
    </row>
    <row r="4" spans="1:4" ht="47.25">
      <c r="A4" s="20" t="s">
        <v>19</v>
      </c>
      <c r="B4" s="39">
        <v>16000</v>
      </c>
      <c r="C4" s="39">
        <v>5000</v>
      </c>
      <c r="D4" s="26">
        <f>C4/B4*100</f>
        <v>31.25</v>
      </c>
    </row>
    <row r="5" spans="1:4" ht="63">
      <c r="A5" s="20" t="s">
        <v>20</v>
      </c>
      <c r="B5" s="39">
        <v>30000</v>
      </c>
      <c r="C5" s="39">
        <v>5950</v>
      </c>
      <c r="D5" s="26">
        <f>C5/B5*100</f>
        <v>19.833333333333332</v>
      </c>
    </row>
    <row r="6" spans="1:4" ht="63">
      <c r="A6" s="28" t="s">
        <v>45</v>
      </c>
      <c r="B6" s="39">
        <v>473390</v>
      </c>
      <c r="C6" s="39">
        <v>63913.93</v>
      </c>
      <c r="D6" s="26">
        <f>C6/B6*100</f>
        <v>13.501326601744863</v>
      </c>
    </row>
    <row r="7" spans="1:4" ht="15.75">
      <c r="A7" s="20" t="s">
        <v>9</v>
      </c>
      <c r="B7" s="39">
        <v>1931755.56</v>
      </c>
      <c r="C7" s="39">
        <v>845417.49</v>
      </c>
      <c r="D7" s="26">
        <f>C7/B7*100</f>
        <v>43.76420637816101</v>
      </c>
    </row>
    <row r="8" spans="1:4" ht="15.75">
      <c r="A8" s="23" t="s">
        <v>10</v>
      </c>
      <c r="B8" s="24">
        <f>SUM(B4:B7)</f>
        <v>2451145.56</v>
      </c>
      <c r="C8" s="24">
        <f>C4+C5+C7</f>
        <v>856367.49</v>
      </c>
      <c r="D8" s="29">
        <f>C8/B8*100</f>
        <v>34.93743921107647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E8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30.7109375" style="17" customWidth="1"/>
    <col min="2" max="2" width="14.28125" style="17" customWidth="1"/>
    <col min="3" max="3" width="14.00390625" style="17" customWidth="1"/>
    <col min="4" max="4" width="13.140625" style="17" customWidth="1"/>
    <col min="5" max="7" width="9.140625" style="17" customWidth="1"/>
    <col min="8" max="16384" width="9.140625" style="17" customWidth="1"/>
  </cols>
  <sheetData>
    <row r="1" spans="1:5" ht="15.75" customHeight="1">
      <c r="A1" s="15" t="s">
        <v>33</v>
      </c>
      <c r="B1" s="15"/>
      <c r="C1" s="15"/>
      <c r="D1" s="15"/>
      <c r="E1" s="16"/>
    </row>
    <row r="2" spans="1:5" ht="14.25">
      <c r="A2" s="3" t="s">
        <v>52</v>
      </c>
      <c r="B2" s="3"/>
      <c r="C2" s="3"/>
      <c r="D2" s="3"/>
      <c r="E2" s="16"/>
    </row>
    <row r="3" spans="1:4" ht="47.25">
      <c r="A3" s="18" t="s">
        <v>14</v>
      </c>
      <c r="B3" s="18" t="s">
        <v>11</v>
      </c>
      <c r="C3" s="18" t="s">
        <v>12</v>
      </c>
      <c r="D3" s="19" t="s">
        <v>13</v>
      </c>
    </row>
    <row r="4" spans="1:4" ht="94.5">
      <c r="A4" s="40" t="s">
        <v>34</v>
      </c>
      <c r="B4" s="41">
        <v>826990</v>
      </c>
      <c r="C4" s="41">
        <v>370207.39</v>
      </c>
      <c r="D4" s="42">
        <f>C4/B4*100</f>
        <v>44.76564287355349</v>
      </c>
    </row>
    <row r="5" spans="1:4" ht="78.75">
      <c r="A5" s="40" t="s">
        <v>35</v>
      </c>
      <c r="B5" s="41">
        <v>31377.7</v>
      </c>
      <c r="C5" s="41">
        <v>10377.7</v>
      </c>
      <c r="D5" s="42">
        <f>C5/B5*100</f>
        <v>33.07348849660747</v>
      </c>
    </row>
    <row r="6" spans="1:4" ht="78.75">
      <c r="A6" s="43" t="s">
        <v>46</v>
      </c>
      <c r="B6" s="41">
        <v>15000</v>
      </c>
      <c r="C6" s="41">
        <v>0</v>
      </c>
      <c r="D6" s="42">
        <f>C6/B6*100</f>
        <v>0</v>
      </c>
    </row>
    <row r="7" spans="1:4" ht="31.5">
      <c r="A7" s="40" t="s">
        <v>9</v>
      </c>
      <c r="B7" s="44">
        <v>2509146.97</v>
      </c>
      <c r="C7" s="44">
        <v>941991.29</v>
      </c>
      <c r="D7" s="42">
        <f>C7/B7*100</f>
        <v>37.54229231139856</v>
      </c>
    </row>
    <row r="8" spans="1:4" ht="15.75">
      <c r="A8" s="45" t="s">
        <v>10</v>
      </c>
      <c r="B8" s="46">
        <f>SUM(B4:B7)</f>
        <v>3382514.67</v>
      </c>
      <c r="C8" s="46">
        <f>SUM(C4:C7)</f>
        <v>1322576.3800000001</v>
      </c>
      <c r="D8" s="46">
        <f>C8/B8*100</f>
        <v>39.10038858752385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</sheetPr>
  <dimension ref="A1:E7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34.7109375" style="17" customWidth="1"/>
    <col min="2" max="2" width="14.57421875" style="17" customWidth="1"/>
    <col min="3" max="3" width="15.28125" style="17" customWidth="1"/>
    <col min="4" max="4" width="13.140625" style="17" customWidth="1"/>
    <col min="5" max="7" width="9.140625" style="17" customWidth="1"/>
    <col min="8" max="16384" width="9.140625" style="17" customWidth="1"/>
  </cols>
  <sheetData>
    <row r="1" spans="1:5" ht="15.75">
      <c r="A1" s="15" t="s">
        <v>36</v>
      </c>
      <c r="B1" s="15"/>
      <c r="C1" s="15"/>
      <c r="D1" s="15"/>
      <c r="E1" s="16"/>
    </row>
    <row r="2" spans="1:5" ht="14.25">
      <c r="A2" s="3" t="s">
        <v>50</v>
      </c>
      <c r="B2" s="3"/>
      <c r="C2" s="3"/>
      <c r="D2" s="3"/>
      <c r="E2" s="16"/>
    </row>
    <row r="3" spans="1:4" ht="47.25">
      <c r="A3" s="18" t="s">
        <v>14</v>
      </c>
      <c r="B3" s="18" t="s">
        <v>11</v>
      </c>
      <c r="C3" s="18" t="s">
        <v>12</v>
      </c>
      <c r="D3" s="19" t="s">
        <v>13</v>
      </c>
    </row>
    <row r="4" spans="1:4" ht="94.5">
      <c r="A4" s="20" t="s">
        <v>21</v>
      </c>
      <c r="B4" s="39">
        <v>2992400</v>
      </c>
      <c r="C4" s="39">
        <v>974158.85</v>
      </c>
      <c r="D4" s="26">
        <f>C4/B4*100</f>
        <v>32.554432896671564</v>
      </c>
    </row>
    <row r="5" spans="1:4" ht="63">
      <c r="A5" s="20" t="s">
        <v>22</v>
      </c>
      <c r="B5" s="39">
        <v>17800</v>
      </c>
      <c r="C5" s="39">
        <v>7400</v>
      </c>
      <c r="D5" s="26">
        <f>C5/B5*100</f>
        <v>41.57303370786517</v>
      </c>
    </row>
    <row r="6" spans="1:4" ht="15.75">
      <c r="A6" s="20" t="s">
        <v>9</v>
      </c>
      <c r="B6" s="39">
        <v>4600907.56</v>
      </c>
      <c r="C6" s="39">
        <v>1860684</v>
      </c>
      <c r="D6" s="26">
        <f>C6/B6*100</f>
        <v>40.44167320762255</v>
      </c>
    </row>
    <row r="7" spans="1:4" ht="15.75">
      <c r="A7" s="47" t="s">
        <v>10</v>
      </c>
      <c r="B7" s="48">
        <f>B4+B5+B6</f>
        <v>7611107.56</v>
      </c>
      <c r="C7" s="48">
        <f>C4+C5+C6</f>
        <v>2842242.85</v>
      </c>
      <c r="D7" s="29">
        <f>C7/B7*100</f>
        <v>37.34335413859268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/>
  </sheetPr>
  <dimension ref="A1:E7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30.7109375" style="17" customWidth="1"/>
    <col min="2" max="2" width="14.8515625" style="17" customWidth="1"/>
    <col min="3" max="3" width="14.7109375" style="17" customWidth="1"/>
    <col min="4" max="4" width="13.140625" style="17" customWidth="1"/>
    <col min="5" max="7" width="9.140625" style="17" customWidth="1"/>
    <col min="8" max="16384" width="9.140625" style="17" customWidth="1"/>
  </cols>
  <sheetData>
    <row r="1" spans="1:5" ht="15.75" customHeight="1">
      <c r="A1" s="15" t="s">
        <v>37</v>
      </c>
      <c r="B1" s="15"/>
      <c r="C1" s="15"/>
      <c r="D1" s="15"/>
      <c r="E1" s="16"/>
    </row>
    <row r="2" spans="1:5" ht="14.25">
      <c r="A2" s="3" t="s">
        <v>52</v>
      </c>
      <c r="B2" s="3"/>
      <c r="C2" s="3"/>
      <c r="D2" s="3"/>
      <c r="E2" s="16"/>
    </row>
    <row r="3" spans="1:4" ht="47.25">
      <c r="A3" s="18" t="s">
        <v>14</v>
      </c>
      <c r="B3" s="18" t="s">
        <v>11</v>
      </c>
      <c r="C3" s="18" t="s">
        <v>12</v>
      </c>
      <c r="D3" s="19" t="s">
        <v>13</v>
      </c>
    </row>
    <row r="4" spans="1:4" ht="78.75">
      <c r="A4" s="32" t="s">
        <v>47</v>
      </c>
      <c r="B4" s="41">
        <v>18600</v>
      </c>
      <c r="C4" s="41">
        <v>9300</v>
      </c>
      <c r="D4" s="49">
        <f>C4/B4*100</f>
        <v>50</v>
      </c>
    </row>
    <row r="5" spans="1:4" ht="78.75">
      <c r="A5" s="32" t="s">
        <v>48</v>
      </c>
      <c r="B5" s="41">
        <v>1459000</v>
      </c>
      <c r="C5" s="41">
        <v>258690.08</v>
      </c>
      <c r="D5" s="49">
        <f>C5/B5*100</f>
        <v>17.730642906100066</v>
      </c>
    </row>
    <row r="6" spans="1:4" ht="31.5">
      <c r="A6" s="40" t="s">
        <v>9</v>
      </c>
      <c r="B6" s="41">
        <v>2557572.56</v>
      </c>
      <c r="C6" s="41">
        <v>990599.7</v>
      </c>
      <c r="D6" s="49">
        <f>C6/B6*100</f>
        <v>38.73202721568142</v>
      </c>
    </row>
    <row r="7" spans="1:4" ht="15.75">
      <c r="A7" s="45" t="s">
        <v>10</v>
      </c>
      <c r="B7" s="46">
        <f>SUM(B4:B6)</f>
        <v>4035172.56</v>
      </c>
      <c r="C7" s="46">
        <f>SUM(C4:C6)</f>
        <v>1258589.7799999998</v>
      </c>
      <c r="D7" s="29">
        <f>C7/B7*100</f>
        <v>31.19048222314437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/>
  </sheetPr>
  <dimension ref="A1:E8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65.57421875" style="17" customWidth="1"/>
    <col min="2" max="2" width="14.00390625" style="17" customWidth="1"/>
    <col min="3" max="3" width="14.7109375" style="17" customWidth="1"/>
    <col min="4" max="4" width="13.140625" style="17" customWidth="1"/>
    <col min="5" max="7" width="9.140625" style="17" customWidth="1"/>
    <col min="8" max="16384" width="9.140625" style="17" customWidth="1"/>
  </cols>
  <sheetData>
    <row r="1" spans="1:5" ht="15.75">
      <c r="A1" s="15" t="s">
        <v>38</v>
      </c>
      <c r="B1" s="15"/>
      <c r="C1" s="15"/>
      <c r="D1" s="15"/>
      <c r="E1" s="16"/>
    </row>
    <row r="2" spans="1:5" ht="14.25">
      <c r="A2" s="3" t="s">
        <v>52</v>
      </c>
      <c r="B2" s="3"/>
      <c r="C2" s="3"/>
      <c r="D2" s="3"/>
      <c r="E2" s="16"/>
    </row>
    <row r="3" spans="1:4" ht="47.25">
      <c r="A3" s="18" t="s">
        <v>14</v>
      </c>
      <c r="B3" s="18" t="s">
        <v>11</v>
      </c>
      <c r="C3" s="18" t="s">
        <v>12</v>
      </c>
      <c r="D3" s="50" t="s">
        <v>13</v>
      </c>
    </row>
    <row r="4" spans="1:4" ht="47.25">
      <c r="A4" s="40" t="s">
        <v>39</v>
      </c>
      <c r="B4" s="39">
        <v>82000</v>
      </c>
      <c r="C4" s="39">
        <v>48000</v>
      </c>
      <c r="D4" s="26">
        <f>C4/B4*100</f>
        <v>58.536585365853654</v>
      </c>
    </row>
    <row r="5" spans="1:4" ht="47.25">
      <c r="A5" s="40" t="s">
        <v>23</v>
      </c>
      <c r="B5" s="39">
        <v>1373268.85</v>
      </c>
      <c r="C5" s="39">
        <f>581293.41+62000</f>
        <v>643293.41</v>
      </c>
      <c r="D5" s="26">
        <f>C5/B5*100</f>
        <v>46.84395266083549</v>
      </c>
    </row>
    <row r="6" spans="1:4" ht="31.5">
      <c r="A6" s="40" t="s">
        <v>49</v>
      </c>
      <c r="B6" s="39">
        <v>324347.8</v>
      </c>
      <c r="C6" s="39">
        <v>0</v>
      </c>
      <c r="D6" s="26">
        <f>C6/B6*100</f>
        <v>0</v>
      </c>
    </row>
    <row r="7" spans="1:4" ht="15.75">
      <c r="A7" s="20" t="s">
        <v>9</v>
      </c>
      <c r="B7" s="39">
        <v>3229836.67</v>
      </c>
      <c r="C7" s="39">
        <v>1348764.37</v>
      </c>
      <c r="D7" s="26">
        <f>C7/B7*100</f>
        <v>41.75952247145675</v>
      </c>
    </row>
    <row r="8" spans="1:4" ht="15.75">
      <c r="A8" s="23" t="s">
        <v>10</v>
      </c>
      <c r="B8" s="24">
        <f>SUM(B4:B7)</f>
        <v>5009453.32</v>
      </c>
      <c r="C8" s="24">
        <f>SUM(C4:C7)</f>
        <v>2040057.7800000003</v>
      </c>
      <c r="D8" s="29">
        <f>C8/B8*100</f>
        <v>40.724159896952585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Hlupina</dc:creator>
  <cp:keywords/>
  <dc:description>POI HSSF rep:2.39.0.132</dc:description>
  <cp:lastModifiedBy>Ковригина</cp:lastModifiedBy>
  <cp:lastPrinted>2018-05-12T08:00:24Z</cp:lastPrinted>
  <dcterms:created xsi:type="dcterms:W3CDTF">2016-09-28T14:49:13Z</dcterms:created>
  <dcterms:modified xsi:type="dcterms:W3CDTF">2019-06-25T12:38:27Z</dcterms:modified>
  <cp:category/>
  <cp:version/>
  <cp:contentType/>
  <cp:contentStatus/>
</cp:coreProperties>
</file>