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240" windowWidth="23250" windowHeight="11685"/>
  </bookViews>
  <sheets>
    <sheet name="МР 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APPT" localSheetId="0">'МР '!#REF!</definedName>
    <definedName name="FIO" localSheetId="0">'МР '!#REF!</definedName>
    <definedName name="LAST_CELL" localSheetId="0">'МР '!$I$38</definedName>
    <definedName name="SIGN" localSheetId="0">'МР '!$A$14:$G$14</definedName>
  </definedNames>
  <calcPr calcId="145621"/>
</workbook>
</file>

<file path=xl/calcChain.xml><?xml version="1.0" encoding="utf-8"?>
<calcChain xmlns="http://schemas.openxmlformats.org/spreadsheetml/2006/main">
  <c r="E13" i="1" l="1"/>
  <c r="G13" i="1"/>
  <c r="E16" i="2"/>
  <c r="E13" i="5"/>
  <c r="E11" i="6"/>
  <c r="E12" i="6"/>
  <c r="E16" i="7"/>
  <c r="E14" i="8"/>
  <c r="E17" i="11"/>
  <c r="E14" i="11"/>
  <c r="F17" i="6"/>
  <c r="G6" i="1" l="1"/>
  <c r="E6" i="1"/>
  <c r="E15" i="10" l="1"/>
  <c r="G13" i="10"/>
  <c r="G15" i="8"/>
  <c r="G13" i="8"/>
  <c r="G12" i="8"/>
  <c r="G11" i="8"/>
  <c r="G10" i="8"/>
  <c r="G9" i="8"/>
  <c r="G8" i="8"/>
  <c r="G7" i="8"/>
  <c r="G6" i="8"/>
  <c r="G5" i="8"/>
  <c r="E15" i="8"/>
  <c r="E13" i="8"/>
  <c r="E12" i="8"/>
  <c r="E11" i="8"/>
  <c r="E10" i="8"/>
  <c r="E9" i="8"/>
  <c r="E8" i="8"/>
  <c r="E7" i="8"/>
  <c r="E6" i="8"/>
  <c r="E5" i="8"/>
  <c r="G16" i="6"/>
  <c r="G15" i="6"/>
  <c r="G14" i="6"/>
  <c r="G13" i="6"/>
  <c r="G11" i="6"/>
  <c r="G10" i="6"/>
  <c r="G9" i="6"/>
  <c r="G8" i="6"/>
  <c r="G7" i="6"/>
  <c r="G6" i="6"/>
  <c r="G5" i="6"/>
  <c r="G4" i="6"/>
  <c r="E16" i="6"/>
  <c r="E15" i="6"/>
  <c r="E14" i="6"/>
  <c r="E13" i="6"/>
  <c r="E10" i="6"/>
  <c r="E9" i="6"/>
  <c r="E8" i="6"/>
  <c r="E7" i="6"/>
  <c r="E6" i="6"/>
  <c r="E5" i="6"/>
  <c r="E5" i="5"/>
  <c r="E6" i="5"/>
  <c r="E7" i="5"/>
  <c r="E8" i="5"/>
  <c r="E9" i="5"/>
  <c r="E10" i="5"/>
  <c r="E11" i="5"/>
  <c r="E12" i="5"/>
  <c r="E14" i="5"/>
  <c r="G5" i="5"/>
  <c r="G6" i="5"/>
  <c r="G7" i="5"/>
  <c r="G8" i="5"/>
  <c r="G9" i="5"/>
  <c r="G10" i="5"/>
  <c r="G11" i="5"/>
  <c r="G12" i="5"/>
  <c r="G14" i="5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5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5" i="1"/>
  <c r="E19" i="2"/>
  <c r="E18" i="2"/>
  <c r="E17" i="2"/>
  <c r="E15" i="2"/>
  <c r="E14" i="2"/>
  <c r="E13" i="2"/>
  <c r="E12" i="2"/>
  <c r="E11" i="2"/>
  <c r="E10" i="2"/>
  <c r="E9" i="2"/>
  <c r="E8" i="2"/>
  <c r="E7" i="2"/>
  <c r="E6" i="2"/>
  <c r="E5" i="2"/>
  <c r="D20" i="2"/>
  <c r="C20" i="2"/>
  <c r="G12" i="2" l="1"/>
  <c r="G7" i="2"/>
  <c r="G10" i="2"/>
  <c r="G6" i="7"/>
  <c r="G7" i="7"/>
  <c r="G8" i="7"/>
  <c r="G9" i="7"/>
  <c r="G10" i="7"/>
  <c r="G11" i="7"/>
  <c r="G12" i="7"/>
  <c r="G13" i="7"/>
  <c r="G14" i="7"/>
  <c r="G15" i="7"/>
  <c r="G17" i="7"/>
  <c r="G11" i="10"/>
  <c r="E13" i="11"/>
  <c r="G4" i="11"/>
  <c r="E4" i="1" l="1"/>
  <c r="D36" i="1"/>
  <c r="C36" i="1"/>
  <c r="E14" i="7"/>
  <c r="E12" i="7"/>
  <c r="C17" i="9"/>
  <c r="E14" i="9"/>
  <c r="E12" i="9"/>
  <c r="E10" i="9"/>
  <c r="G10" i="9"/>
  <c r="E36" i="1" l="1"/>
  <c r="G9" i="2"/>
  <c r="E11" i="10" l="1"/>
  <c r="D15" i="5"/>
  <c r="C15" i="5"/>
  <c r="G5" i="11" l="1"/>
  <c r="G6" i="11"/>
  <c r="G7" i="11"/>
  <c r="G8" i="11"/>
  <c r="G9" i="11"/>
  <c r="G10" i="11"/>
  <c r="G13" i="11"/>
  <c r="G14" i="11"/>
  <c r="G15" i="11"/>
  <c r="G16" i="11"/>
  <c r="G18" i="11"/>
  <c r="G7" i="9"/>
  <c r="G9" i="9"/>
  <c r="G6" i="9"/>
  <c r="F15" i="5"/>
  <c r="G15" i="5" s="1"/>
  <c r="F18" i="3"/>
  <c r="D19" i="11"/>
  <c r="C19" i="11"/>
  <c r="D16" i="10"/>
  <c r="C16" i="10"/>
  <c r="D17" i="9"/>
  <c r="D16" i="8"/>
  <c r="C16" i="8"/>
  <c r="D18" i="7"/>
  <c r="C18" i="7"/>
  <c r="D17" i="6"/>
  <c r="C17" i="6"/>
  <c r="D18" i="3"/>
  <c r="C18" i="3"/>
  <c r="G4" i="1"/>
  <c r="F36" i="1"/>
  <c r="G18" i="3" l="1"/>
  <c r="F19" i="11"/>
  <c r="G19" i="11" s="1"/>
  <c r="G15" i="10"/>
  <c r="G14" i="10"/>
  <c r="G12" i="10"/>
  <c r="G10" i="10"/>
  <c r="G9" i="10"/>
  <c r="G5" i="10"/>
  <c r="F16" i="10"/>
  <c r="G16" i="10" s="1"/>
  <c r="G4" i="10"/>
  <c r="G16" i="9"/>
  <c r="G15" i="9"/>
  <c r="G5" i="9"/>
  <c r="F17" i="9"/>
  <c r="G17" i="9" s="1"/>
  <c r="G4" i="9"/>
  <c r="F16" i="8"/>
  <c r="G16" i="8" s="1"/>
  <c r="G4" i="8"/>
  <c r="G5" i="7"/>
  <c r="F18" i="7"/>
  <c r="G18" i="7" s="1"/>
  <c r="G4" i="7"/>
  <c r="G17" i="6"/>
  <c r="G4" i="5"/>
  <c r="G18" i="2"/>
  <c r="G17" i="2"/>
  <c r="G4" i="3"/>
  <c r="F20" i="2"/>
  <c r="G20" i="2" s="1"/>
  <c r="G6" i="2"/>
  <c r="G15" i="2"/>
  <c r="G14" i="2"/>
  <c r="G13" i="2"/>
  <c r="G11" i="2"/>
  <c r="G8" i="2"/>
  <c r="G5" i="2"/>
  <c r="G4" i="2"/>
  <c r="G36" i="1"/>
  <c r="E19" i="11" l="1"/>
  <c r="E18" i="11"/>
  <c r="E16" i="11"/>
  <c r="E10" i="11"/>
  <c r="E9" i="11"/>
  <c r="E8" i="11"/>
  <c r="E6" i="11"/>
  <c r="E5" i="11"/>
  <c r="E4" i="11"/>
  <c r="E16" i="10"/>
  <c r="E14" i="10"/>
  <c r="E12" i="10"/>
  <c r="E10" i="10"/>
  <c r="E9" i="10"/>
  <c r="E8" i="10"/>
  <c r="E6" i="10"/>
  <c r="E5" i="10"/>
  <c r="E4" i="10"/>
  <c r="E17" i="9"/>
  <c r="E16" i="9"/>
  <c r="E15" i="9"/>
  <c r="E11" i="9"/>
  <c r="E9" i="9"/>
  <c r="E8" i="9"/>
  <c r="E6" i="9"/>
  <c r="E5" i="9"/>
  <c r="E4" i="9"/>
  <c r="E16" i="8"/>
  <c r="E4" i="8"/>
  <c r="E18" i="7"/>
  <c r="E17" i="7"/>
  <c r="E15" i="7"/>
  <c r="E13" i="7"/>
  <c r="E11" i="7"/>
  <c r="E10" i="7"/>
  <c r="E9" i="7"/>
  <c r="E8" i="7"/>
  <c r="E6" i="7"/>
  <c r="E5" i="7"/>
  <c r="E4" i="7"/>
  <c r="E17" i="6"/>
  <c r="E4" i="6"/>
  <c r="E15" i="5"/>
  <c r="E4" i="5"/>
  <c r="E18" i="3"/>
  <c r="E4" i="3"/>
  <c r="E20" i="2"/>
  <c r="E4" i="2"/>
</calcChain>
</file>

<file path=xl/sharedStrings.xml><?xml version="1.0" encoding="utf-8"?>
<sst xmlns="http://schemas.openxmlformats.org/spreadsheetml/2006/main" count="404" uniqueCount="91">
  <si>
    <t>руб.</t>
  </si>
  <si>
    <t>КФСР</t>
  </si>
  <si>
    <t>Наименование КФСР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</si>
  <si>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</si>
  <si>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</si>
  <si>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</si>
  <si>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</si>
  <si>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</si>
  <si>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</si>
  <si>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</si>
  <si>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</si>
  <si>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02 03</t>
  </si>
  <si>
    <t>Мобилизационная и вневойсковая подготовка</t>
  </si>
  <si>
    <t>04 01</t>
  </si>
  <si>
    <t>Общеэкономические вопросы</t>
  </si>
  <si>
    <t>04 05</t>
  </si>
  <si>
    <t>Сельское хозяйство и рыболовство</t>
  </si>
  <si>
    <t>04 07</t>
  </si>
  <si>
    <t>Лесное хозяйство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</si>
  <si>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</si>
  <si>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</si>
  <si>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</si>
  <si>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</si>
  <si>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</si>
  <si>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</si>
  <si>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</si>
  <si>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</si>
  <si>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05 03</t>
  </si>
  <si>
    <t>Благоустройство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</si>
  <si>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</si>
  <si>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</si>
  <si>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</si>
  <si>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</si>
  <si>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</si>
  <si>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</si>
  <si>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</si>
  <si>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</si>
  <si>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</si>
  <si>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</si>
  <si>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08 01</t>
  </si>
  <si>
    <t>Культура</t>
  </si>
  <si>
    <t>08 04</t>
  </si>
  <si>
    <t>Другие вопросы в области культуры, кинематографии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</si>
  <si>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</si>
  <si>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</si>
  <si>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</si>
  <si>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</si>
  <si>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</si>
  <si>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</si>
  <si>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</si>
  <si>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</si>
  <si>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11 01</t>
  </si>
  <si>
    <t>Физическая культура</t>
  </si>
  <si>
    <t>11 02</t>
  </si>
  <si>
    <t>Массовый спорт</t>
  </si>
  <si>
    <t>11 03</t>
  </si>
  <si>
    <t>Спорт высших достижений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</si>
  <si>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</si>
  <si>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</si>
  <si>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14 02</t>
  </si>
  <si>
    <t>Иные дотации</t>
  </si>
  <si>
    <t>Итого</t>
  </si>
  <si>
    <t>% исполнения</t>
  </si>
  <si>
    <t>05 02</t>
  </si>
  <si>
    <t>Коммунальное хозяйство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</si>
  <si>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</si>
  <si>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</si>
  <si>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</si>
  <si>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</si>
  <si>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0502</t>
  </si>
  <si>
    <t>01 07</t>
  </si>
  <si>
    <t>Обеспечение проведения выборов и референдумов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</si>
  <si>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</si>
  <si>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</si>
  <si>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05 02 </t>
  </si>
  <si>
    <t xml:space="preserve">Коммунальное хозяйство </t>
  </si>
  <si>
    <t xml:space="preserve">04 12 </t>
  </si>
  <si>
    <t>0412</t>
  </si>
  <si>
    <t>Ассигнования 2019 год</t>
  </si>
  <si>
    <t>06 02</t>
  </si>
  <si>
    <t>Сбор, удаление отходов и очистка сточных вод</t>
  </si>
  <si>
    <t>0401</t>
  </si>
  <si>
    <t>0501</t>
  </si>
  <si>
    <t>01 05</t>
  </si>
  <si>
    <t>Судебная система</t>
  </si>
  <si>
    <t xml:space="preserve">Сбор, удаление отходов и очистка сточных вод </t>
  </si>
  <si>
    <t>Сведения в разрезе разделов, подразделов по исполнению бюджета  муниципального района "Княжпогостский" на 01.10.2019 г и в сравнении с соответствующим периодом прошлого года</t>
  </si>
  <si>
    <t>Расход по состоянию на 01.10.2018 г</t>
  </si>
  <si>
    <t>% исполнения 01.10.2019г к  01.10.2018 г</t>
  </si>
  <si>
    <t>% исполнения 01.10.2019г к 01.10.2018 г</t>
  </si>
  <si>
    <t>Расход по состоянию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</si>
</sst>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 Cyr"/>
    </font>
    <font>
      <b/>
      <u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</font>
    <font>
      <sz val="14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1" xfId="0" applyNumberFormat="1" applyFont="1" applyBorder="1" applyAlignment="1" applyProtection="1">
      <alignment horizontal="right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3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 applyProtection="1">
      <alignment horizontal="left" vertical="top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Border="1" applyAlignment="1" applyProtection="1"/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/>
    <xf numFmtId="0" fontId="6" fillId="0" borderId="0" xfId="0" applyFont="1" applyFill="1"/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/>
    <xf numFmtId="0" fontId="1" fillId="0" borderId="0" xfId="0" applyFont="1" applyFill="1"/>
    <xf numFmtId="49" fontId="2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/>
    <pageSetUpPr fitToPage="1"/>
  </sheetPr>
  <dimension ref="A1:K39"/>
  <sheetViews>
    <sheetView showGridLines="0" tabSelected="1" zoomScaleNormal="100" workbookViewId="0">
      <selection activeCell="D12" sqref="D12"/>
    </sheetView>
  </sheetViews>
  <sheetFormatPr defaultColWidth="9.140625" defaultRowHeight="18.75" x14ac:dyDescent="0.3"/>
  <cols>
    <col min="1" max="1" width="9.5703125" style="8" bestFit="1" customWidth="1"/>
    <col min="2" max="2" width="70.7109375" style="8" customWidth="1"/>
    <col min="3" max="4" width="21" style="8" bestFit="1" customWidth="1"/>
    <col min="5" max="5" width="16" style="8" customWidth="1"/>
    <col min="6" max="6" width="21" style="23" customWidth="1"/>
    <col min="7" max="7" width="19.140625" style="23" customWidth="1"/>
    <col min="8" max="9" width="9.140625" style="8" customWidth="1"/>
    <col min="10" max="16384" width="9.140625" style="8"/>
  </cols>
  <sheetData>
    <row r="1" spans="1:11" ht="54.7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11" x14ac:dyDescent="0.3">
      <c r="A2" s="33"/>
      <c r="B2" s="33"/>
      <c r="C2" s="33"/>
      <c r="D2" s="33"/>
      <c r="E2" s="33"/>
      <c r="F2" s="9"/>
      <c r="G2" s="10" t="s">
        <v>0</v>
      </c>
      <c r="H2" s="10"/>
      <c r="I2" s="10"/>
      <c r="J2" s="10"/>
      <c r="K2" s="10"/>
    </row>
    <row r="3" spans="1:11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88</v>
      </c>
    </row>
    <row r="4" spans="1:11" ht="57" customHeight="1" x14ac:dyDescent="0.3">
      <c r="A4" s="6" t="s">
        <v>72</v>
      </c>
      <c r="B4" s="13" t="s">
        <v>73</v>
      </c>
      <c r="C4" s="6">
        <v>280000</v>
      </c>
      <c r="D4" s="6">
        <v>280000</v>
      </c>
      <c r="E4" s="5">
        <f>D4*100/C4</f>
        <v>100</v>
      </c>
      <c r="F4" s="6">
        <v>75594</v>
      </c>
      <c r="G4" s="14">
        <f>D4/F4*100</f>
        <v>370.39976717728922</v>
      </c>
    </row>
    <row r="5" spans="1:11" ht="75" x14ac:dyDescent="0.3">
      <c r="A5" s="15" t="s">
        <v>3</v>
      </c>
      <c r="B5" s="16" t="s">
        <v>4</v>
      </c>
      <c r="C5" s="5">
        <v>38682686</v>
      </c>
      <c r="D5" s="5">
        <v>23063630.140000001</v>
      </c>
      <c r="E5" s="5">
        <f t="shared" ref="E5:E35" si="0">D5*100/C5</f>
        <v>59.622618088102776</v>
      </c>
      <c r="F5" s="5">
        <v>22627664.300000001</v>
      </c>
      <c r="G5" s="14">
        <f t="shared" ref="G5:G35" si="1">D5/F5*100</f>
        <v>101.92669395400213</v>
      </c>
    </row>
    <row r="6" spans="1:11" x14ac:dyDescent="0.3">
      <c r="A6" s="15" t="s">
        <v>83</v>
      </c>
      <c r="B6" s="16" t="s">
        <v>84</v>
      </c>
      <c r="C6" s="5">
        <v>12300</v>
      </c>
      <c r="D6" s="5">
        <v>12300</v>
      </c>
      <c r="E6" s="5">
        <f t="shared" si="0"/>
        <v>100</v>
      </c>
      <c r="F6" s="5">
        <v>0</v>
      </c>
      <c r="G6" s="14" t="e">
        <f t="shared" si="1"/>
        <v>#DIV/0!</v>
      </c>
    </row>
    <row r="7" spans="1:11" ht="56.25" x14ac:dyDescent="0.3">
      <c r="A7" s="15" t="s">
        <v>5</v>
      </c>
      <c r="B7" s="16" t="s">
        <v>6</v>
      </c>
      <c r="C7" s="5">
        <v>13101674</v>
      </c>
      <c r="D7" s="5">
        <v>8802793.3499999996</v>
      </c>
      <c r="E7" s="5">
        <f t="shared" si="0"/>
        <v>67.188310058699372</v>
      </c>
      <c r="F7" s="5">
        <v>7615552.5</v>
      </c>
      <c r="G7" s="14">
        <f t="shared" si="1"/>
        <v>115.5896876818852</v>
      </c>
    </row>
    <row r="8" spans="1:11" x14ac:dyDescent="0.3">
      <c r="A8" s="15" t="s">
        <v>70</v>
      </c>
      <c r="B8" s="16" t="s">
        <v>71</v>
      </c>
      <c r="C8" s="5">
        <v>1578173</v>
      </c>
      <c r="D8" s="5">
        <v>1578131.85</v>
      </c>
      <c r="E8" s="5">
        <f t="shared" si="0"/>
        <v>99.997392554555177</v>
      </c>
      <c r="F8" s="5">
        <v>0</v>
      </c>
      <c r="G8" s="14" t="e">
        <f t="shared" si="1"/>
        <v>#DIV/0!</v>
      </c>
    </row>
    <row r="9" spans="1:11" x14ac:dyDescent="0.3">
      <c r="A9" s="15" t="s">
        <v>7</v>
      </c>
      <c r="B9" s="16" t="s">
        <v>8</v>
      </c>
      <c r="C9" s="5">
        <v>1500000</v>
      </c>
      <c r="D9" s="5">
        <v>0</v>
      </c>
      <c r="E9" s="5">
        <f t="shared" si="0"/>
        <v>0</v>
      </c>
      <c r="F9" s="5">
        <v>0</v>
      </c>
      <c r="G9" s="14" t="e">
        <f t="shared" si="1"/>
        <v>#DIV/0!</v>
      </c>
    </row>
    <row r="10" spans="1:11" x14ac:dyDescent="0.3">
      <c r="A10" s="15" t="s">
        <v>9</v>
      </c>
      <c r="B10" s="16" t="s">
        <v>10</v>
      </c>
      <c r="C10" s="5">
        <v>23520253.329999998</v>
      </c>
      <c r="D10" s="5">
        <v>20099087.530000001</v>
      </c>
      <c r="E10" s="5">
        <f t="shared" si="0"/>
        <v>85.454383709225127</v>
      </c>
      <c r="F10" s="5">
        <v>5246701.2699999996</v>
      </c>
      <c r="G10" s="14">
        <f t="shared" si="1"/>
        <v>383.08046324123961</v>
      </c>
    </row>
    <row r="11" spans="1:11" x14ac:dyDescent="0.3">
      <c r="A11" s="15" t="s">
        <v>11</v>
      </c>
      <c r="B11" s="16" t="s">
        <v>12</v>
      </c>
      <c r="C11" s="5">
        <v>1281900</v>
      </c>
      <c r="D11" s="5">
        <v>961425</v>
      </c>
      <c r="E11" s="5">
        <f t="shared" si="0"/>
        <v>75</v>
      </c>
      <c r="F11" s="5">
        <v>846975</v>
      </c>
      <c r="G11" s="14">
        <f t="shared" si="1"/>
        <v>113.51279553705835</v>
      </c>
    </row>
    <row r="12" spans="1:11" x14ac:dyDescent="0.3">
      <c r="A12" s="15" t="s">
        <v>13</v>
      </c>
      <c r="B12" s="16" t="s">
        <v>14</v>
      </c>
      <c r="C12" s="5">
        <v>173576</v>
      </c>
      <c r="D12" s="5">
        <v>173576</v>
      </c>
      <c r="E12" s="5">
        <f t="shared" si="0"/>
        <v>100</v>
      </c>
      <c r="F12" s="5">
        <v>33300</v>
      </c>
      <c r="G12" s="14">
        <f t="shared" si="1"/>
        <v>521.24924924924926</v>
      </c>
    </row>
    <row r="13" spans="1:11" x14ac:dyDescent="0.3">
      <c r="A13" s="15" t="s">
        <v>15</v>
      </c>
      <c r="B13" s="16" t="s">
        <v>16</v>
      </c>
      <c r="C13" s="5">
        <v>571429</v>
      </c>
      <c r="D13" s="5">
        <v>0</v>
      </c>
      <c r="E13" s="5">
        <f t="shared" si="0"/>
        <v>0</v>
      </c>
      <c r="F13" s="5">
        <v>0</v>
      </c>
      <c r="G13" s="14" t="e">
        <f t="shared" si="1"/>
        <v>#DIV/0!</v>
      </c>
    </row>
    <row r="14" spans="1:11" x14ac:dyDescent="0.3">
      <c r="A14" s="15" t="s">
        <v>19</v>
      </c>
      <c r="B14" s="16" t="s">
        <v>20</v>
      </c>
      <c r="C14" s="5">
        <v>2500087.62</v>
      </c>
      <c r="D14" s="5">
        <v>874631.15</v>
      </c>
      <c r="E14" s="5">
        <f t="shared" si="0"/>
        <v>34.984019880071244</v>
      </c>
      <c r="F14" s="5">
        <v>0</v>
      </c>
      <c r="G14" s="14" t="e">
        <f t="shared" si="1"/>
        <v>#DIV/0!</v>
      </c>
    </row>
    <row r="15" spans="1:11" x14ac:dyDescent="0.3">
      <c r="A15" s="15" t="s">
        <v>21</v>
      </c>
      <c r="B15" s="16" t="s">
        <v>22</v>
      </c>
      <c r="C15" s="5">
        <v>23233691.359999999</v>
      </c>
      <c r="D15" s="5">
        <v>16445824.67</v>
      </c>
      <c r="E15" s="5">
        <f t="shared" si="0"/>
        <v>70.784381246941038</v>
      </c>
      <c r="F15" s="5">
        <v>13452630.32</v>
      </c>
      <c r="G15" s="14">
        <f t="shared" si="1"/>
        <v>122.24988183574794</v>
      </c>
    </row>
    <row r="16" spans="1:11" x14ac:dyDescent="0.3">
      <c r="A16" s="15" t="s">
        <v>23</v>
      </c>
      <c r="B16" s="16" t="s">
        <v>24</v>
      </c>
      <c r="C16" s="5">
        <v>3013290.76</v>
      </c>
      <c r="D16" s="5">
        <v>150000</v>
      </c>
      <c r="E16" s="5">
        <f t="shared" si="0"/>
        <v>4.9779464362078354</v>
      </c>
      <c r="F16" s="5">
        <v>167732.5</v>
      </c>
      <c r="G16" s="14">
        <f t="shared" si="1"/>
        <v>89.42810725410996</v>
      </c>
    </row>
    <row r="17" spans="1:7" x14ac:dyDescent="0.3">
      <c r="A17" s="15" t="s">
        <v>25</v>
      </c>
      <c r="B17" s="16" t="s">
        <v>26</v>
      </c>
      <c r="C17" s="5">
        <v>37736410</v>
      </c>
      <c r="D17" s="5">
        <v>1753618.51</v>
      </c>
      <c r="E17" s="5">
        <f t="shared" si="0"/>
        <v>4.647019973548093</v>
      </c>
      <c r="F17" s="5">
        <v>493680.77</v>
      </c>
      <c r="G17" s="14">
        <f t="shared" si="1"/>
        <v>355.21304789732847</v>
      </c>
    </row>
    <row r="18" spans="1:7" x14ac:dyDescent="0.3">
      <c r="A18" s="15" t="s">
        <v>69</v>
      </c>
      <c r="B18" s="16" t="s">
        <v>64</v>
      </c>
      <c r="C18" s="5">
        <v>3689611</v>
      </c>
      <c r="D18" s="5">
        <v>1837895</v>
      </c>
      <c r="E18" s="5">
        <f t="shared" si="0"/>
        <v>49.81270383246364</v>
      </c>
      <c r="F18" s="5">
        <v>459855.24</v>
      </c>
      <c r="G18" s="14">
        <f t="shared" si="1"/>
        <v>399.6681651382292</v>
      </c>
    </row>
    <row r="19" spans="1:7" x14ac:dyDescent="0.3">
      <c r="A19" s="15" t="s">
        <v>27</v>
      </c>
      <c r="B19" s="16" t="s">
        <v>28</v>
      </c>
      <c r="C19" s="5">
        <v>520122</v>
      </c>
      <c r="D19" s="5">
        <v>297968</v>
      </c>
      <c r="E19" s="5">
        <f t="shared" si="0"/>
        <v>57.288097792441008</v>
      </c>
      <c r="F19" s="5">
        <v>2240500</v>
      </c>
      <c r="G19" s="14">
        <f t="shared" si="1"/>
        <v>13.2991742914528</v>
      </c>
    </row>
    <row r="20" spans="1:7" x14ac:dyDescent="0.3">
      <c r="A20" s="15" t="s">
        <v>79</v>
      </c>
      <c r="B20" s="16" t="s">
        <v>80</v>
      </c>
      <c r="C20" s="5">
        <v>1230000</v>
      </c>
      <c r="D20" s="5">
        <v>0</v>
      </c>
      <c r="E20" s="5">
        <f t="shared" si="0"/>
        <v>0</v>
      </c>
      <c r="F20" s="5">
        <v>0</v>
      </c>
      <c r="G20" s="14" t="e">
        <f t="shared" si="1"/>
        <v>#DIV/0!</v>
      </c>
    </row>
    <row r="21" spans="1:7" x14ac:dyDescent="0.3">
      <c r="A21" s="15" t="s">
        <v>29</v>
      </c>
      <c r="B21" s="16" t="s">
        <v>30</v>
      </c>
      <c r="C21" s="5">
        <v>149401280.84</v>
      </c>
      <c r="D21" s="5">
        <v>97824084.590000004</v>
      </c>
      <c r="E21" s="5">
        <f t="shared" si="0"/>
        <v>65.477406913775965</v>
      </c>
      <c r="F21" s="5">
        <v>109954070.04000001</v>
      </c>
      <c r="G21" s="14">
        <f t="shared" si="1"/>
        <v>88.968134198591059</v>
      </c>
    </row>
    <row r="22" spans="1:7" x14ac:dyDescent="0.3">
      <c r="A22" s="15" t="s">
        <v>31</v>
      </c>
      <c r="B22" s="16" t="s">
        <v>32</v>
      </c>
      <c r="C22" s="5">
        <v>244326435.80000001</v>
      </c>
      <c r="D22" s="5">
        <v>169402559.38</v>
      </c>
      <c r="E22" s="5">
        <f t="shared" si="0"/>
        <v>69.334519134339203</v>
      </c>
      <c r="F22" s="5">
        <v>165115933.96000001</v>
      </c>
      <c r="G22" s="14">
        <f t="shared" si="1"/>
        <v>102.59613068054259</v>
      </c>
    </row>
    <row r="23" spans="1:7" x14ac:dyDescent="0.3">
      <c r="A23" s="15" t="s">
        <v>33</v>
      </c>
      <c r="B23" s="16" t="s">
        <v>34</v>
      </c>
      <c r="C23" s="5">
        <v>37779868.57</v>
      </c>
      <c r="D23" s="5">
        <v>28493843.530000001</v>
      </c>
      <c r="E23" s="5">
        <f t="shared" si="0"/>
        <v>75.420705811100177</v>
      </c>
      <c r="F23" s="5">
        <v>26787870.199999999</v>
      </c>
      <c r="G23" s="14">
        <f t="shared" si="1"/>
        <v>106.36845451789594</v>
      </c>
    </row>
    <row r="24" spans="1:7" x14ac:dyDescent="0.3">
      <c r="A24" s="15" t="s">
        <v>35</v>
      </c>
      <c r="B24" s="16" t="s">
        <v>36</v>
      </c>
      <c r="C24" s="5">
        <v>1500150</v>
      </c>
      <c r="D24" s="5">
        <v>1238596.8</v>
      </c>
      <c r="E24" s="5">
        <f t="shared" si="0"/>
        <v>82.564863513648632</v>
      </c>
      <c r="F24" s="5">
        <v>1628446</v>
      </c>
      <c r="G24" s="14">
        <f t="shared" si="1"/>
        <v>76.060047431723248</v>
      </c>
    </row>
    <row r="25" spans="1:7" x14ac:dyDescent="0.3">
      <c r="A25" s="15" t="s">
        <v>37</v>
      </c>
      <c r="B25" s="16" t="s">
        <v>38</v>
      </c>
      <c r="C25" s="5">
        <v>19996890</v>
      </c>
      <c r="D25" s="5">
        <v>12299915.16</v>
      </c>
      <c r="E25" s="5">
        <f t="shared" si="0"/>
        <v>61.509140471343294</v>
      </c>
      <c r="F25" s="5">
        <v>12499062.43</v>
      </c>
      <c r="G25" s="14">
        <f t="shared" si="1"/>
        <v>98.406702333752577</v>
      </c>
    </row>
    <row r="26" spans="1:7" x14ac:dyDescent="0.3">
      <c r="A26" s="15" t="s">
        <v>39</v>
      </c>
      <c r="B26" s="16" t="s">
        <v>40</v>
      </c>
      <c r="C26" s="5">
        <v>61809510.240000002</v>
      </c>
      <c r="D26" s="5">
        <v>42787092.520000003</v>
      </c>
      <c r="E26" s="5">
        <f t="shared" si="0"/>
        <v>69.224124821345626</v>
      </c>
      <c r="F26" s="5">
        <v>39325999.450000003</v>
      </c>
      <c r="G26" s="14">
        <f t="shared" si="1"/>
        <v>108.80103015411093</v>
      </c>
    </row>
    <row r="27" spans="1:7" x14ac:dyDescent="0.3">
      <c r="A27" s="15" t="s">
        <v>41</v>
      </c>
      <c r="B27" s="16" t="s">
        <v>42</v>
      </c>
      <c r="C27" s="5">
        <v>35049132.57</v>
      </c>
      <c r="D27" s="5">
        <v>17713097.100000001</v>
      </c>
      <c r="E27" s="5">
        <f t="shared" si="0"/>
        <v>50.537904367885481</v>
      </c>
      <c r="F27" s="5">
        <v>15449711.789999999</v>
      </c>
      <c r="G27" s="14">
        <f t="shared" si="1"/>
        <v>114.65001639360679</v>
      </c>
    </row>
    <row r="28" spans="1:7" x14ac:dyDescent="0.3">
      <c r="A28" s="15" t="s">
        <v>43</v>
      </c>
      <c r="B28" s="16" t="s">
        <v>44</v>
      </c>
      <c r="C28" s="5">
        <v>4661695</v>
      </c>
      <c r="D28" s="5">
        <v>3508130.67</v>
      </c>
      <c r="E28" s="5">
        <f t="shared" si="0"/>
        <v>75.254401456980773</v>
      </c>
      <c r="F28" s="5">
        <v>3451446.93</v>
      </c>
      <c r="G28" s="14">
        <f t="shared" si="1"/>
        <v>101.64231816828195</v>
      </c>
    </row>
    <row r="29" spans="1:7" x14ac:dyDescent="0.3">
      <c r="A29" s="15" t="s">
        <v>45</v>
      </c>
      <c r="B29" s="16" t="s">
        <v>46</v>
      </c>
      <c r="C29" s="5">
        <v>4155996</v>
      </c>
      <c r="D29" s="5">
        <v>1569984</v>
      </c>
      <c r="E29" s="5">
        <f t="shared" si="0"/>
        <v>37.776359746255771</v>
      </c>
      <c r="F29" s="5">
        <v>2056398.9</v>
      </c>
      <c r="G29" s="14">
        <f t="shared" si="1"/>
        <v>76.346276979626865</v>
      </c>
    </row>
    <row r="30" spans="1:7" x14ac:dyDescent="0.3">
      <c r="A30" s="15" t="s">
        <v>47</v>
      </c>
      <c r="B30" s="16" t="s">
        <v>48</v>
      </c>
      <c r="C30" s="5">
        <v>17026074.100000001</v>
      </c>
      <c r="D30" s="5">
        <v>4697136.9000000004</v>
      </c>
      <c r="E30" s="5">
        <f t="shared" si="0"/>
        <v>27.587903543777013</v>
      </c>
      <c r="F30" s="5">
        <v>6899821.2699999996</v>
      </c>
      <c r="G30" s="14">
        <f t="shared" si="1"/>
        <v>68.076211197279321</v>
      </c>
    </row>
    <row r="31" spans="1:7" x14ac:dyDescent="0.3">
      <c r="A31" s="15" t="s">
        <v>49</v>
      </c>
      <c r="B31" s="16" t="s">
        <v>50</v>
      </c>
      <c r="C31" s="5">
        <v>630000</v>
      </c>
      <c r="D31" s="5">
        <v>327583.2</v>
      </c>
      <c r="E31" s="5">
        <f t="shared" si="0"/>
        <v>51.99733333333333</v>
      </c>
      <c r="F31" s="5">
        <v>783899.09</v>
      </c>
      <c r="G31" s="14">
        <f t="shared" si="1"/>
        <v>41.78895015683716</v>
      </c>
    </row>
    <row r="32" spans="1:7" x14ac:dyDescent="0.3">
      <c r="A32" s="15" t="s">
        <v>53</v>
      </c>
      <c r="B32" s="16" t="s">
        <v>54</v>
      </c>
      <c r="C32" s="5">
        <v>8007777.04</v>
      </c>
      <c r="D32" s="5">
        <v>4632271.7300000004</v>
      </c>
      <c r="E32" s="5">
        <f t="shared" si="0"/>
        <v>57.847161663731846</v>
      </c>
      <c r="F32" s="5">
        <v>637000</v>
      </c>
      <c r="G32" s="14">
        <f t="shared" si="1"/>
        <v>727.201213500785</v>
      </c>
    </row>
    <row r="33" spans="1:7" x14ac:dyDescent="0.3">
      <c r="A33" s="15" t="s">
        <v>55</v>
      </c>
      <c r="B33" s="16" t="s">
        <v>56</v>
      </c>
      <c r="C33" s="5">
        <v>550000</v>
      </c>
      <c r="D33" s="5">
        <v>405000</v>
      </c>
      <c r="E33" s="5">
        <f t="shared" si="0"/>
        <v>73.63636363636364</v>
      </c>
      <c r="F33" s="5">
        <v>480746.9</v>
      </c>
      <c r="G33" s="14">
        <f t="shared" si="1"/>
        <v>84.243912961269217</v>
      </c>
    </row>
    <row r="34" spans="1:7" ht="56.25" x14ac:dyDescent="0.3">
      <c r="A34" s="15" t="s">
        <v>57</v>
      </c>
      <c r="B34" s="16" t="s">
        <v>58</v>
      </c>
      <c r="C34" s="5">
        <v>8272900</v>
      </c>
      <c r="D34" s="5">
        <v>8272900</v>
      </c>
      <c r="E34" s="5">
        <f t="shared" si="0"/>
        <v>100</v>
      </c>
      <c r="F34" s="5">
        <v>9399522</v>
      </c>
      <c r="G34" s="14">
        <f t="shared" si="1"/>
        <v>88.014050076163457</v>
      </c>
    </row>
    <row r="35" spans="1:7" x14ac:dyDescent="0.3">
      <c r="A35" s="15" t="s">
        <v>59</v>
      </c>
      <c r="B35" s="16" t="s">
        <v>60</v>
      </c>
      <c r="C35" s="5">
        <v>38612988</v>
      </c>
      <c r="D35" s="5">
        <v>21045748</v>
      </c>
      <c r="E35" s="5">
        <f t="shared" si="0"/>
        <v>54.504323778310031</v>
      </c>
      <c r="F35" s="5">
        <v>16900000</v>
      </c>
      <c r="G35" s="14">
        <f t="shared" si="1"/>
        <v>124.53105325443788</v>
      </c>
    </row>
    <row r="36" spans="1:7" x14ac:dyDescent="0.3">
      <c r="A36" s="17" t="s">
        <v>61</v>
      </c>
      <c r="B36" s="18"/>
      <c r="C36" s="19">
        <f>SUM(C4:C35)</f>
        <v>784405902.23000014</v>
      </c>
      <c r="D36" s="19">
        <f>SUM(D4:D35)</f>
        <v>490548824.78000009</v>
      </c>
      <c r="E36" s="20">
        <f>D36*100/C36</f>
        <v>62.537625403558408</v>
      </c>
      <c r="F36" s="19">
        <f>SUM(F4:F35)</f>
        <v>464630114.8599999</v>
      </c>
      <c r="G36" s="21">
        <f t="shared" ref="G36" si="2">D36/F36*100</f>
        <v>105.57835342373576</v>
      </c>
    </row>
    <row r="38" spans="1:7" x14ac:dyDescent="0.3">
      <c r="C38" s="22"/>
    </row>
    <row r="39" spans="1:7" x14ac:dyDescent="0.3">
      <c r="C39" s="22"/>
    </row>
  </sheetData>
  <mergeCells count="2">
    <mergeCell ref="A2:E2"/>
    <mergeCell ref="A1:G1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19"/>
  <sheetViews>
    <sheetView topLeftCell="A3" workbookViewId="0">
      <selection activeCell="D19" sqref="D19"/>
    </sheetView>
  </sheetViews>
  <sheetFormatPr defaultColWidth="9.140625" defaultRowHeight="18.75" x14ac:dyDescent="0.3"/>
  <cols>
    <col min="1" max="1" width="11.85546875" style="1" customWidth="1"/>
    <col min="2" max="2" width="84.7109375" style="1" customWidth="1"/>
    <col min="3" max="3" width="17.85546875" style="1" bestFit="1" customWidth="1"/>
    <col min="4" max="4" width="18.85546875" style="1" customWidth="1"/>
    <col min="5" max="5" width="17.85546875" style="1" bestFit="1" customWidth="1"/>
    <col min="6" max="6" width="22.42578125" style="2" customWidth="1"/>
    <col min="7" max="7" width="18.42578125" style="2" customWidth="1"/>
    <col min="8" max="16384" width="9.140625" style="1"/>
  </cols>
  <sheetData>
    <row r="1" spans="1:7" s="8" customFormat="1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s="8" customFormat="1" x14ac:dyDescent="0.3">
      <c r="A2" s="33"/>
      <c r="B2" s="33"/>
      <c r="C2" s="33"/>
      <c r="D2" s="33"/>
      <c r="E2" s="33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ht="37.5" x14ac:dyDescent="0.25">
      <c r="A4" s="15" t="s">
        <v>67</v>
      </c>
      <c r="B4" s="16" t="s">
        <v>68</v>
      </c>
      <c r="C4" s="7">
        <v>640222</v>
      </c>
      <c r="D4" s="7">
        <v>436114.32</v>
      </c>
      <c r="E4" s="14">
        <f>D4*100/C4</f>
        <v>68.119233640830842</v>
      </c>
      <c r="F4" s="3">
        <v>459302.68</v>
      </c>
      <c r="G4" s="14">
        <f>D4/F4*100</f>
        <v>94.951398933705335</v>
      </c>
    </row>
    <row r="5" spans="1:7" ht="56.25" x14ac:dyDescent="0.25">
      <c r="A5" s="15" t="s">
        <v>3</v>
      </c>
      <c r="B5" s="16" t="s">
        <v>4</v>
      </c>
      <c r="C5" s="7">
        <v>1049579.96</v>
      </c>
      <c r="D5" s="7">
        <v>813414.44</v>
      </c>
      <c r="E5" s="14">
        <f t="shared" ref="E5:E19" si="0">D5*100/C5</f>
        <v>77.499044474896422</v>
      </c>
      <c r="F5" s="3">
        <v>722810.69</v>
      </c>
      <c r="G5" s="14">
        <f t="shared" ref="G5:G18" si="1">D5/F5*100</f>
        <v>112.53492114235333</v>
      </c>
    </row>
    <row r="6" spans="1:7" ht="37.5" x14ac:dyDescent="0.25">
      <c r="A6" s="15" t="s">
        <v>5</v>
      </c>
      <c r="B6" s="16" t="s">
        <v>6</v>
      </c>
      <c r="C6" s="7">
        <v>712</v>
      </c>
      <c r="D6" s="7">
        <v>712</v>
      </c>
      <c r="E6" s="14">
        <f t="shared" si="0"/>
        <v>100</v>
      </c>
      <c r="F6" s="3">
        <v>730</v>
      </c>
      <c r="G6" s="14">
        <f t="shared" si="1"/>
        <v>97.534246575342465</v>
      </c>
    </row>
    <row r="7" spans="1:7" hidden="1" x14ac:dyDescent="0.25">
      <c r="A7" s="15" t="s">
        <v>70</v>
      </c>
      <c r="B7" s="16" t="s">
        <v>71</v>
      </c>
      <c r="C7" s="7"/>
      <c r="D7" s="7"/>
      <c r="E7" s="14"/>
      <c r="F7" s="3"/>
      <c r="G7" s="14" t="e">
        <f t="shared" si="1"/>
        <v>#DIV/0!</v>
      </c>
    </row>
    <row r="8" spans="1:7" x14ac:dyDescent="0.25">
      <c r="A8" s="15" t="s">
        <v>7</v>
      </c>
      <c r="B8" s="16" t="s">
        <v>8</v>
      </c>
      <c r="C8" s="7">
        <v>1000</v>
      </c>
      <c r="D8" s="7">
        <v>0</v>
      </c>
      <c r="E8" s="14">
        <f>D8*100/C8</f>
        <v>0</v>
      </c>
      <c r="F8" s="3">
        <v>0</v>
      </c>
      <c r="G8" s="14" t="e">
        <f>D8/F8*100</f>
        <v>#DIV/0!</v>
      </c>
    </row>
    <row r="9" spans="1:7" x14ac:dyDescent="0.25">
      <c r="A9" s="15" t="s">
        <v>9</v>
      </c>
      <c r="B9" s="16" t="s">
        <v>10</v>
      </c>
      <c r="C9" s="7">
        <v>4000</v>
      </c>
      <c r="D9" s="7">
        <v>4000</v>
      </c>
      <c r="E9" s="14">
        <f>D9*100/C9</f>
        <v>100</v>
      </c>
      <c r="F9" s="3">
        <v>3000</v>
      </c>
      <c r="G9" s="14">
        <f>D9/F9*100</f>
        <v>133.33333333333331</v>
      </c>
    </row>
    <row r="10" spans="1:7" ht="37.5" x14ac:dyDescent="0.25">
      <c r="A10" s="15" t="s">
        <v>65</v>
      </c>
      <c r="B10" s="16" t="s">
        <v>66</v>
      </c>
      <c r="C10" s="7">
        <v>60800</v>
      </c>
      <c r="D10" s="7">
        <v>6300</v>
      </c>
      <c r="E10" s="14">
        <f>D10*100/C10</f>
        <v>10.361842105263158</v>
      </c>
      <c r="F10" s="3">
        <v>8736.32</v>
      </c>
      <c r="G10" s="14">
        <f>D10/F10*100</f>
        <v>72.112743122962527</v>
      </c>
    </row>
    <row r="11" spans="1:7" x14ac:dyDescent="0.25">
      <c r="A11" s="15" t="s">
        <v>13</v>
      </c>
      <c r="B11" s="16" t="s">
        <v>14</v>
      </c>
      <c r="C11" s="7">
        <v>675172</v>
      </c>
      <c r="D11" s="7">
        <v>403288.5</v>
      </c>
      <c r="E11" s="14"/>
      <c r="F11" s="3"/>
      <c r="G11" s="14"/>
    </row>
    <row r="12" spans="1:7" x14ac:dyDescent="0.25">
      <c r="A12" s="15" t="s">
        <v>19</v>
      </c>
      <c r="B12" s="16" t="s">
        <v>20</v>
      </c>
      <c r="C12" s="7">
        <v>30000</v>
      </c>
      <c r="D12" s="7">
        <v>2657</v>
      </c>
      <c r="E12" s="14"/>
      <c r="F12" s="3"/>
      <c r="G12" s="14"/>
    </row>
    <row r="13" spans="1:7" hidden="1" x14ac:dyDescent="0.25">
      <c r="A13" s="15" t="s">
        <v>77</v>
      </c>
      <c r="B13" s="16" t="s">
        <v>24</v>
      </c>
      <c r="C13" s="7">
        <v>0</v>
      </c>
      <c r="D13" s="7">
        <v>0</v>
      </c>
      <c r="E13" s="14" t="e">
        <f>D13*100/C13</f>
        <v>#DIV/0!</v>
      </c>
      <c r="F13" s="3"/>
      <c r="G13" s="14" t="e">
        <f>D13/F13*100</f>
        <v>#DIV/0!</v>
      </c>
    </row>
    <row r="14" spans="1:7" ht="20.25" customHeight="1" x14ac:dyDescent="0.25">
      <c r="A14" s="15" t="s">
        <v>25</v>
      </c>
      <c r="B14" s="16" t="s">
        <v>26</v>
      </c>
      <c r="C14" s="7">
        <v>69000</v>
      </c>
      <c r="D14" s="7">
        <v>43885.36</v>
      </c>
      <c r="E14" s="14">
        <f>D14*100/C14</f>
        <v>63.601971014492754</v>
      </c>
      <c r="F14" s="3">
        <v>43384.17</v>
      </c>
      <c r="G14" s="14">
        <f>D14/F14*100</f>
        <v>101.15523703691922</v>
      </c>
    </row>
    <row r="15" spans="1:7" ht="17.25" customHeight="1" x14ac:dyDescent="0.25">
      <c r="A15" s="15" t="s">
        <v>63</v>
      </c>
      <c r="B15" s="16" t="s">
        <v>64</v>
      </c>
      <c r="C15" s="7">
        <v>3500</v>
      </c>
      <c r="D15" s="7">
        <v>0</v>
      </c>
      <c r="E15" s="14"/>
      <c r="F15" s="3"/>
      <c r="G15" s="14" t="e">
        <f>D15/F15*100</f>
        <v>#DIV/0!</v>
      </c>
    </row>
    <row r="16" spans="1:7" x14ac:dyDescent="0.25">
      <c r="A16" s="15" t="s">
        <v>27</v>
      </c>
      <c r="B16" s="16" t="s">
        <v>28</v>
      </c>
      <c r="C16" s="7">
        <v>399065</v>
      </c>
      <c r="D16" s="7">
        <v>249702.86</v>
      </c>
      <c r="E16" s="14">
        <f t="shared" si="0"/>
        <v>62.571976996228685</v>
      </c>
      <c r="F16" s="3">
        <v>319960.88</v>
      </c>
      <c r="G16" s="14">
        <f t="shared" si="1"/>
        <v>78.041684345911278</v>
      </c>
    </row>
    <row r="17" spans="1:7" x14ac:dyDescent="0.25">
      <c r="A17" s="15" t="s">
        <v>79</v>
      </c>
      <c r="B17" s="16" t="s">
        <v>80</v>
      </c>
      <c r="C17" s="7">
        <v>180000</v>
      </c>
      <c r="D17" s="7">
        <v>0</v>
      </c>
      <c r="E17" s="14">
        <f t="shared" si="0"/>
        <v>0</v>
      </c>
      <c r="F17" s="3"/>
      <c r="G17" s="14"/>
    </row>
    <row r="18" spans="1:7" x14ac:dyDescent="0.25">
      <c r="A18" s="15" t="s">
        <v>43</v>
      </c>
      <c r="B18" s="16" t="s">
        <v>44</v>
      </c>
      <c r="C18" s="7">
        <v>280135</v>
      </c>
      <c r="D18" s="7">
        <v>186756.24</v>
      </c>
      <c r="E18" s="14">
        <f t="shared" si="0"/>
        <v>66.666514359148266</v>
      </c>
      <c r="F18" s="3">
        <v>184062.63</v>
      </c>
      <c r="G18" s="14">
        <f t="shared" si="1"/>
        <v>101.46342035860295</v>
      </c>
    </row>
    <row r="19" spans="1:7" x14ac:dyDescent="0.3">
      <c r="A19" s="31" t="s">
        <v>61</v>
      </c>
      <c r="B19" s="18"/>
      <c r="C19" s="19">
        <f>SUM(C4:C18)</f>
        <v>3393185.96</v>
      </c>
      <c r="D19" s="19">
        <f>SUM(D4:D18)</f>
        <v>2146830.7199999997</v>
      </c>
      <c r="E19" s="21">
        <f t="shared" si="0"/>
        <v>63.268879021295952</v>
      </c>
      <c r="F19" s="26">
        <f>SUM(F4:F18)</f>
        <v>1741987.3699999996</v>
      </c>
      <c r="G19" s="21">
        <f t="shared" ref="G19" si="2">D19/F19*100</f>
        <v>123.24031488242078</v>
      </c>
    </row>
  </sheetData>
  <mergeCells count="2">
    <mergeCell ref="A2:E2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2"/>
  <sheetViews>
    <sheetView zoomScaleNormal="100" workbookViewId="0">
      <selection activeCell="D16" sqref="D16"/>
    </sheetView>
  </sheetViews>
  <sheetFormatPr defaultColWidth="9.140625" defaultRowHeight="18.75" x14ac:dyDescent="0.3"/>
  <cols>
    <col min="1" max="1" width="10.28515625" style="8" customWidth="1"/>
    <col min="2" max="2" width="65.42578125" style="8" customWidth="1"/>
    <col min="3" max="3" width="21.7109375" style="8" customWidth="1"/>
    <col min="4" max="4" width="22.7109375" style="8" customWidth="1"/>
    <col min="5" max="5" width="15.42578125" style="8" customWidth="1"/>
    <col min="6" max="6" width="20.140625" style="8" customWidth="1"/>
    <col min="7" max="7" width="19.140625" style="8" customWidth="1"/>
    <col min="8" max="10" width="9.140625" style="8" customWidth="1"/>
    <col min="11" max="16384" width="9.140625" style="8"/>
  </cols>
  <sheetData>
    <row r="1" spans="1:10" ht="46.5" customHeight="1" x14ac:dyDescent="0.3">
      <c r="A1" s="34" t="s">
        <v>86</v>
      </c>
      <c r="B1" s="34"/>
      <c r="C1" s="34"/>
      <c r="D1" s="34"/>
      <c r="E1" s="34"/>
      <c r="F1" s="34"/>
      <c r="G1" s="34"/>
      <c r="H1" s="24"/>
      <c r="I1" s="24"/>
      <c r="J1" s="24"/>
    </row>
    <row r="2" spans="1:10" x14ac:dyDescent="0.3">
      <c r="A2" s="33"/>
      <c r="B2" s="33"/>
      <c r="C2" s="33"/>
      <c r="D2" s="33"/>
      <c r="E2" s="33"/>
      <c r="F2" s="9"/>
      <c r="G2" s="10" t="s">
        <v>0</v>
      </c>
      <c r="H2" s="10"/>
      <c r="I2" s="24"/>
      <c r="J2" s="24"/>
    </row>
    <row r="3" spans="1:10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10" ht="75" x14ac:dyDescent="0.3">
      <c r="A4" s="15" t="s">
        <v>3</v>
      </c>
      <c r="B4" s="16" t="s">
        <v>4</v>
      </c>
      <c r="C4" s="25">
        <v>9048651.5199999996</v>
      </c>
      <c r="D4" s="25">
        <v>6181545.2800000003</v>
      </c>
      <c r="E4" s="14">
        <f>D4*100/C4</f>
        <v>68.314546828741172</v>
      </c>
      <c r="F4" s="5">
        <v>5179362.42</v>
      </c>
      <c r="G4" s="14">
        <f>D4/F4*100</f>
        <v>119.34954109660471</v>
      </c>
    </row>
    <row r="5" spans="1:10" ht="56.25" x14ac:dyDescent="0.3">
      <c r="A5" s="15" t="s">
        <v>5</v>
      </c>
      <c r="B5" s="16" t="s">
        <v>6</v>
      </c>
      <c r="C5" s="25">
        <v>26355</v>
      </c>
      <c r="D5" s="25">
        <v>25472</v>
      </c>
      <c r="E5" s="14">
        <f t="shared" ref="E5:E19" si="0">D5*100/C5</f>
        <v>96.649592107759432</v>
      </c>
      <c r="F5" s="5">
        <v>27088</v>
      </c>
      <c r="G5" s="14">
        <f t="shared" ref="G5" si="1">D5/F5*100</f>
        <v>94.03425871234495</v>
      </c>
    </row>
    <row r="6" spans="1:10" hidden="1" x14ac:dyDescent="0.3">
      <c r="A6" s="15" t="s">
        <v>70</v>
      </c>
      <c r="B6" s="16" t="s">
        <v>71</v>
      </c>
      <c r="C6" s="25">
        <v>0</v>
      </c>
      <c r="D6" s="25">
        <v>0</v>
      </c>
      <c r="E6" s="14" t="e">
        <f t="shared" si="0"/>
        <v>#DIV/0!</v>
      </c>
      <c r="F6" s="5">
        <v>0</v>
      </c>
      <c r="G6" s="14" t="e">
        <f t="shared" ref="G6:G17" si="2">D7/F6*100</f>
        <v>#DIV/0!</v>
      </c>
    </row>
    <row r="7" spans="1:10" x14ac:dyDescent="0.3">
      <c r="A7" s="15" t="s">
        <v>7</v>
      </c>
      <c r="B7" s="16" t="s">
        <v>8</v>
      </c>
      <c r="C7" s="25">
        <v>100000</v>
      </c>
      <c r="D7" s="25">
        <v>0</v>
      </c>
      <c r="E7" s="14">
        <f t="shared" si="0"/>
        <v>0</v>
      </c>
      <c r="F7" s="5">
        <v>0</v>
      </c>
      <c r="G7" s="14" t="e">
        <f t="shared" si="2"/>
        <v>#DIV/0!</v>
      </c>
    </row>
    <row r="8" spans="1:10" x14ac:dyDescent="0.3">
      <c r="A8" s="15" t="s">
        <v>9</v>
      </c>
      <c r="B8" s="16" t="s">
        <v>10</v>
      </c>
      <c r="C8" s="25">
        <v>3091819.06</v>
      </c>
      <c r="D8" s="25">
        <v>795184.72</v>
      </c>
      <c r="E8" s="14">
        <f t="shared" si="0"/>
        <v>25.718992753735076</v>
      </c>
      <c r="F8" s="5">
        <v>2345771.64</v>
      </c>
      <c r="G8" s="14">
        <f t="shared" si="2"/>
        <v>32.418074591438064</v>
      </c>
    </row>
    <row r="9" spans="1:10" x14ac:dyDescent="0.3">
      <c r="A9" s="15" t="s">
        <v>81</v>
      </c>
      <c r="B9" s="16" t="s">
        <v>16</v>
      </c>
      <c r="C9" s="25">
        <v>1060454</v>
      </c>
      <c r="D9" s="25">
        <v>760454</v>
      </c>
      <c r="E9" s="14">
        <f t="shared" si="0"/>
        <v>71.710229769513816</v>
      </c>
      <c r="F9" s="5">
        <v>0</v>
      </c>
      <c r="G9" s="14" t="e">
        <f t="shared" si="2"/>
        <v>#DIV/0!</v>
      </c>
    </row>
    <row r="10" spans="1:10" x14ac:dyDescent="0.3">
      <c r="A10" s="15" t="s">
        <v>19</v>
      </c>
      <c r="B10" s="16" t="s">
        <v>20</v>
      </c>
      <c r="C10" s="25">
        <v>4011039.94</v>
      </c>
      <c r="D10" s="25">
        <v>1461521.15</v>
      </c>
      <c r="E10" s="14">
        <f t="shared" si="0"/>
        <v>36.437461901713199</v>
      </c>
      <c r="F10" s="5">
        <v>166075.47</v>
      </c>
      <c r="G10" s="14">
        <f t="shared" si="2"/>
        <v>5252.6524115813127</v>
      </c>
    </row>
    <row r="11" spans="1:10" x14ac:dyDescent="0.3">
      <c r="A11" s="15" t="s">
        <v>21</v>
      </c>
      <c r="B11" s="16" t="s">
        <v>22</v>
      </c>
      <c r="C11" s="25">
        <v>11329135.24</v>
      </c>
      <c r="D11" s="25">
        <v>8723367.1799999997</v>
      </c>
      <c r="E11" s="14">
        <f t="shared" si="0"/>
        <v>76.999409003435986</v>
      </c>
      <c r="F11" s="5">
        <v>5558503.7599999998</v>
      </c>
      <c r="G11" s="14">
        <f t="shared" si="2"/>
        <v>53.971358652098857</v>
      </c>
    </row>
    <row r="12" spans="1:10" x14ac:dyDescent="0.3">
      <c r="A12" s="15" t="s">
        <v>23</v>
      </c>
      <c r="B12" s="16" t="s">
        <v>24</v>
      </c>
      <c r="C12" s="25">
        <v>5710629.9100000001</v>
      </c>
      <c r="D12" s="25">
        <v>3000000</v>
      </c>
      <c r="E12" s="14">
        <f t="shared" si="0"/>
        <v>52.533609203892532</v>
      </c>
      <c r="F12" s="5">
        <v>0</v>
      </c>
      <c r="G12" s="14" t="e">
        <f t="shared" si="2"/>
        <v>#DIV/0!</v>
      </c>
    </row>
    <row r="13" spans="1:10" x14ac:dyDescent="0.3">
      <c r="A13" s="15" t="s">
        <v>25</v>
      </c>
      <c r="B13" s="16" t="s">
        <v>26</v>
      </c>
      <c r="C13" s="25">
        <v>3690019</v>
      </c>
      <c r="D13" s="25">
        <v>1359492.13</v>
      </c>
      <c r="E13" s="14">
        <f t="shared" si="0"/>
        <v>36.842415445557329</v>
      </c>
      <c r="F13" s="5">
        <v>1217337.72</v>
      </c>
      <c r="G13" s="14">
        <f t="shared" si="2"/>
        <v>34.197543800745777</v>
      </c>
    </row>
    <row r="14" spans="1:10" x14ac:dyDescent="0.3">
      <c r="A14" s="15" t="s">
        <v>63</v>
      </c>
      <c r="B14" s="16" t="s">
        <v>64</v>
      </c>
      <c r="C14" s="25">
        <v>885315.65</v>
      </c>
      <c r="D14" s="25">
        <v>416299.6</v>
      </c>
      <c r="E14" s="14">
        <f t="shared" si="0"/>
        <v>47.022731383998462</v>
      </c>
      <c r="F14" s="5">
        <v>580492.26</v>
      </c>
      <c r="G14" s="14">
        <f t="shared" si="2"/>
        <v>1660.2031334578</v>
      </c>
    </row>
    <row r="15" spans="1:10" x14ac:dyDescent="0.3">
      <c r="A15" s="15" t="s">
        <v>27</v>
      </c>
      <c r="B15" s="16" t="s">
        <v>28</v>
      </c>
      <c r="C15" s="25">
        <v>12447175</v>
      </c>
      <c r="D15" s="25">
        <v>9637350.6899999995</v>
      </c>
      <c r="E15" s="14">
        <f t="shared" si="0"/>
        <v>77.426007829085719</v>
      </c>
      <c r="F15" s="5">
        <v>14056490.92</v>
      </c>
      <c r="G15" s="14">
        <f>D17/F15*100</f>
        <v>1.9847343237212434</v>
      </c>
    </row>
    <row r="16" spans="1:10" x14ac:dyDescent="0.3">
      <c r="A16" s="15" t="s">
        <v>79</v>
      </c>
      <c r="B16" s="16" t="s">
        <v>85</v>
      </c>
      <c r="C16" s="25">
        <v>300000</v>
      </c>
      <c r="D16" s="25">
        <v>0</v>
      </c>
      <c r="E16" s="14">
        <f t="shared" si="0"/>
        <v>0</v>
      </c>
      <c r="F16" s="5"/>
      <c r="G16" s="14"/>
    </row>
    <row r="17" spans="1:7" x14ac:dyDescent="0.3">
      <c r="A17" s="15" t="s">
        <v>43</v>
      </c>
      <c r="B17" s="16" t="s">
        <v>44</v>
      </c>
      <c r="C17" s="25">
        <v>418476</v>
      </c>
      <c r="D17" s="25">
        <v>278984</v>
      </c>
      <c r="E17" s="14">
        <f t="shared" si="0"/>
        <v>66.666666666666671</v>
      </c>
      <c r="F17" s="5">
        <v>237993.88</v>
      </c>
      <c r="G17" s="14">
        <f t="shared" si="2"/>
        <v>8162.2925471865074</v>
      </c>
    </row>
    <row r="18" spans="1:7" x14ac:dyDescent="0.3">
      <c r="A18" s="15" t="s">
        <v>51</v>
      </c>
      <c r="B18" s="16" t="s">
        <v>52</v>
      </c>
      <c r="C18" s="25">
        <v>31070450</v>
      </c>
      <c r="D18" s="25">
        <v>19425756.73</v>
      </c>
      <c r="E18" s="14">
        <f t="shared" si="0"/>
        <v>62.521645904710105</v>
      </c>
      <c r="F18" s="5">
        <v>17420000</v>
      </c>
      <c r="G18" s="14" t="e">
        <f>#REF!/F18*100</f>
        <v>#REF!</v>
      </c>
    </row>
    <row r="19" spans="1:7" hidden="1" x14ac:dyDescent="0.3">
      <c r="A19" s="15" t="s">
        <v>53</v>
      </c>
      <c r="B19" s="16" t="s">
        <v>54</v>
      </c>
      <c r="C19" s="25"/>
      <c r="D19" s="25">
        <v>0</v>
      </c>
      <c r="E19" s="14" t="e">
        <f t="shared" si="0"/>
        <v>#DIV/0!</v>
      </c>
      <c r="F19" s="5"/>
      <c r="G19" s="14"/>
    </row>
    <row r="20" spans="1:7" x14ac:dyDescent="0.3">
      <c r="A20" s="17" t="s">
        <v>61</v>
      </c>
      <c r="B20" s="18"/>
      <c r="C20" s="19">
        <f>SUM(C4:C19)</f>
        <v>83189520.319999993</v>
      </c>
      <c r="D20" s="19">
        <f>SUM(D4:D19)</f>
        <v>52065427.480000004</v>
      </c>
      <c r="E20" s="21">
        <f>D20*100/C20</f>
        <v>62.58652205196416</v>
      </c>
      <c r="F20" s="19">
        <f>SUM(F4:F18)</f>
        <v>46789116.069999993</v>
      </c>
      <c r="G20" s="21">
        <f>D20/F20*100</f>
        <v>111.27679223968723</v>
      </c>
    </row>
    <row r="22" spans="1:7" x14ac:dyDescent="0.3">
      <c r="C22" s="22"/>
    </row>
  </sheetData>
  <mergeCells count="2">
    <mergeCell ref="A2:E2"/>
    <mergeCell ref="A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8"/>
  <sheetViews>
    <sheetView topLeftCell="A4" zoomScaleNormal="100" workbookViewId="0">
      <selection activeCell="D18" sqref="D18"/>
    </sheetView>
  </sheetViews>
  <sheetFormatPr defaultColWidth="9.140625" defaultRowHeight="18.75" x14ac:dyDescent="0.3"/>
  <cols>
    <col min="1" max="1" width="9.140625" style="8"/>
    <col min="2" max="2" width="67.140625" style="8" customWidth="1"/>
    <col min="3" max="3" width="19.42578125" style="8" bestFit="1" customWidth="1"/>
    <col min="4" max="5" width="17.85546875" style="8" bestFit="1" customWidth="1"/>
    <col min="6" max="6" width="22.42578125" style="8" customWidth="1"/>
    <col min="7" max="7" width="21.140625" style="8" customWidth="1"/>
    <col min="8" max="16384" width="9.140625" style="8"/>
  </cols>
  <sheetData>
    <row r="1" spans="1:7" ht="38.2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x14ac:dyDescent="0.3">
      <c r="A2" s="33"/>
      <c r="B2" s="33"/>
      <c r="C2" s="33"/>
      <c r="D2" s="33"/>
      <c r="E2" s="33"/>
      <c r="F2" s="9"/>
      <c r="G2" s="10" t="s">
        <v>0</v>
      </c>
    </row>
    <row r="3" spans="1:7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ht="75" x14ac:dyDescent="0.3">
      <c r="A4" s="15" t="s">
        <v>3</v>
      </c>
      <c r="B4" s="16" t="s">
        <v>4</v>
      </c>
      <c r="C4" s="25">
        <v>5005803.75</v>
      </c>
      <c r="D4" s="25">
        <v>3169122.32</v>
      </c>
      <c r="E4" s="14">
        <f>D4*100/C4</f>
        <v>63.308960524071686</v>
      </c>
      <c r="F4" s="5">
        <v>2832387.84</v>
      </c>
      <c r="G4" s="14">
        <f>D4/F4*100</f>
        <v>111.88871365864924</v>
      </c>
    </row>
    <row r="5" spans="1:7" ht="56.25" x14ac:dyDescent="0.3">
      <c r="A5" s="15" t="s">
        <v>5</v>
      </c>
      <c r="B5" s="16" t="s">
        <v>6</v>
      </c>
      <c r="C5" s="25">
        <v>4980</v>
      </c>
      <c r="D5" s="25">
        <v>0</v>
      </c>
      <c r="E5" s="14">
        <f t="shared" ref="E5:E17" si="0">D5*100/C5</f>
        <v>0</v>
      </c>
      <c r="F5" s="5">
        <v>4478</v>
      </c>
      <c r="G5" s="14">
        <f t="shared" ref="G5:G17" si="1">D5/F5*100</f>
        <v>0</v>
      </c>
    </row>
    <row r="6" spans="1:7" hidden="1" x14ac:dyDescent="0.3">
      <c r="A6" s="15" t="s">
        <v>70</v>
      </c>
      <c r="B6" s="16" t="s">
        <v>71</v>
      </c>
      <c r="C6" s="25">
        <v>0</v>
      </c>
      <c r="D6" s="25">
        <v>0</v>
      </c>
      <c r="E6" s="14" t="e">
        <f t="shared" si="0"/>
        <v>#DIV/0!</v>
      </c>
      <c r="F6" s="5">
        <v>0</v>
      </c>
      <c r="G6" s="14" t="e">
        <f t="shared" si="1"/>
        <v>#DIV/0!</v>
      </c>
    </row>
    <row r="7" spans="1:7" x14ac:dyDescent="0.3">
      <c r="A7" s="15" t="s">
        <v>7</v>
      </c>
      <c r="B7" s="16" t="s">
        <v>8</v>
      </c>
      <c r="C7" s="25">
        <v>50000</v>
      </c>
      <c r="D7" s="25">
        <v>0</v>
      </c>
      <c r="E7" s="14">
        <f t="shared" si="0"/>
        <v>0</v>
      </c>
      <c r="F7" s="5">
        <v>0</v>
      </c>
      <c r="G7" s="14" t="e">
        <f t="shared" si="1"/>
        <v>#DIV/0!</v>
      </c>
    </row>
    <row r="8" spans="1:7" x14ac:dyDescent="0.3">
      <c r="A8" s="15" t="s">
        <v>9</v>
      </c>
      <c r="B8" s="16" t="s">
        <v>10</v>
      </c>
      <c r="C8" s="25">
        <v>83500</v>
      </c>
      <c r="D8" s="25">
        <v>73244</v>
      </c>
      <c r="E8" s="14">
        <f t="shared" si="0"/>
        <v>87.717365269461084</v>
      </c>
      <c r="F8" s="5">
        <v>20000</v>
      </c>
      <c r="G8" s="14">
        <f t="shared" si="1"/>
        <v>366.21999999999997</v>
      </c>
    </row>
    <row r="9" spans="1:7" ht="56.25" x14ac:dyDescent="0.3">
      <c r="A9" s="15" t="s">
        <v>65</v>
      </c>
      <c r="B9" s="16" t="s">
        <v>66</v>
      </c>
      <c r="C9" s="25">
        <v>15200</v>
      </c>
      <c r="D9" s="25">
        <v>9910</v>
      </c>
      <c r="E9" s="14">
        <f t="shared" si="0"/>
        <v>65.19736842105263</v>
      </c>
      <c r="F9" s="5">
        <v>9000</v>
      </c>
      <c r="G9" s="14">
        <f t="shared" si="1"/>
        <v>110.11111111111111</v>
      </c>
    </row>
    <row r="10" spans="1:7" x14ac:dyDescent="0.3">
      <c r="A10" s="15" t="s">
        <v>17</v>
      </c>
      <c r="B10" s="16" t="s">
        <v>18</v>
      </c>
      <c r="C10" s="25">
        <v>650000</v>
      </c>
      <c r="D10" s="25">
        <v>130000</v>
      </c>
      <c r="E10" s="14">
        <f t="shared" si="0"/>
        <v>20</v>
      </c>
      <c r="F10" s="5">
        <v>0</v>
      </c>
      <c r="G10" s="14" t="e">
        <f t="shared" si="1"/>
        <v>#DIV/0!</v>
      </c>
    </row>
    <row r="11" spans="1:7" x14ac:dyDescent="0.3">
      <c r="A11" s="15" t="s">
        <v>21</v>
      </c>
      <c r="B11" s="16" t="s">
        <v>22</v>
      </c>
      <c r="C11" s="25">
        <v>638091</v>
      </c>
      <c r="D11" s="25">
        <v>284870.76</v>
      </c>
      <c r="E11" s="14">
        <f t="shared" si="0"/>
        <v>44.644221592218038</v>
      </c>
      <c r="F11" s="5">
        <v>115593.9</v>
      </c>
      <c r="G11" s="14">
        <f t="shared" si="1"/>
        <v>246.44099731906272</v>
      </c>
    </row>
    <row r="12" spans="1:7" x14ac:dyDescent="0.3">
      <c r="A12" s="15" t="s">
        <v>25</v>
      </c>
      <c r="B12" s="16" t="s">
        <v>26</v>
      </c>
      <c r="C12" s="25">
        <v>340988.37</v>
      </c>
      <c r="D12" s="25">
        <v>234734.33</v>
      </c>
      <c r="E12" s="14">
        <f t="shared" si="0"/>
        <v>68.839394727743937</v>
      </c>
      <c r="F12" s="5">
        <v>134504.41</v>
      </c>
      <c r="G12" s="14">
        <f t="shared" si="1"/>
        <v>174.51794331501841</v>
      </c>
    </row>
    <row r="13" spans="1:7" x14ac:dyDescent="0.3">
      <c r="A13" s="15" t="s">
        <v>63</v>
      </c>
      <c r="B13" s="16" t="s">
        <v>64</v>
      </c>
      <c r="C13" s="25">
        <v>10000</v>
      </c>
      <c r="D13" s="25">
        <v>9264</v>
      </c>
      <c r="E13" s="14">
        <f t="shared" si="0"/>
        <v>92.64</v>
      </c>
      <c r="F13" s="5">
        <v>0</v>
      </c>
      <c r="G13" s="14" t="e">
        <f t="shared" si="1"/>
        <v>#DIV/0!</v>
      </c>
    </row>
    <row r="14" spans="1:7" x14ac:dyDescent="0.3">
      <c r="A14" s="15" t="s">
        <v>27</v>
      </c>
      <c r="B14" s="16" t="s">
        <v>28</v>
      </c>
      <c r="C14" s="25">
        <v>2219394.7000000002</v>
      </c>
      <c r="D14" s="25">
        <v>1955774.54</v>
      </c>
      <c r="E14" s="14">
        <f t="shared" si="0"/>
        <v>88.121979384739447</v>
      </c>
      <c r="F14" s="5">
        <v>818845.8</v>
      </c>
      <c r="G14" s="14">
        <f t="shared" si="1"/>
        <v>238.84527953858955</v>
      </c>
    </row>
    <row r="15" spans="1:7" x14ac:dyDescent="0.3">
      <c r="A15" s="15" t="s">
        <v>43</v>
      </c>
      <c r="B15" s="16" t="s">
        <v>44</v>
      </c>
      <c r="C15" s="25">
        <v>280561.74</v>
      </c>
      <c r="D15" s="25">
        <v>219636.59</v>
      </c>
      <c r="E15" s="14">
        <f t="shared" si="0"/>
        <v>78.284583635673201</v>
      </c>
      <c r="F15" s="5">
        <v>90059.42</v>
      </c>
      <c r="G15" s="14">
        <f t="shared" si="1"/>
        <v>243.87964079715368</v>
      </c>
    </row>
    <row r="16" spans="1:7" x14ac:dyDescent="0.3">
      <c r="A16" s="15" t="s">
        <v>45</v>
      </c>
      <c r="B16" s="16" t="s">
        <v>46</v>
      </c>
      <c r="C16" s="25">
        <v>40000</v>
      </c>
      <c r="D16" s="25">
        <v>40000</v>
      </c>
      <c r="E16" s="14">
        <f t="shared" si="0"/>
        <v>100</v>
      </c>
      <c r="F16" s="5">
        <v>30000</v>
      </c>
      <c r="G16" s="14">
        <f t="shared" si="1"/>
        <v>133.33333333333331</v>
      </c>
    </row>
    <row r="17" spans="1:7" x14ac:dyDescent="0.3">
      <c r="A17" s="15" t="s">
        <v>51</v>
      </c>
      <c r="B17" s="16" t="s">
        <v>52</v>
      </c>
      <c r="C17" s="25">
        <v>8031020</v>
      </c>
      <c r="D17" s="25">
        <v>4540000</v>
      </c>
      <c r="E17" s="14">
        <f t="shared" si="0"/>
        <v>56.530801815958618</v>
      </c>
      <c r="F17" s="5">
        <v>4071000</v>
      </c>
      <c r="G17" s="14">
        <f t="shared" si="1"/>
        <v>111.52051093097519</v>
      </c>
    </row>
    <row r="18" spans="1:7" x14ac:dyDescent="0.3">
      <c r="A18" s="17" t="s">
        <v>61</v>
      </c>
      <c r="B18" s="18"/>
      <c r="C18" s="19">
        <f>SUM(C4:C17)</f>
        <v>17369539.560000002</v>
      </c>
      <c r="D18" s="19">
        <f>SUM(D4:D17)</f>
        <v>10666556.539999999</v>
      </c>
      <c r="E18" s="21">
        <f t="shared" ref="E18" si="2">D18*100/C18</f>
        <v>61.409552643317149</v>
      </c>
      <c r="F18" s="19">
        <f>SUM(F4:F17)</f>
        <v>8125869.3700000001</v>
      </c>
      <c r="G18" s="14">
        <f t="shared" ref="G18" si="3">D18/F18*100</f>
        <v>131.26665042610693</v>
      </c>
    </row>
  </sheetData>
  <mergeCells count="2">
    <mergeCell ref="A2:E2"/>
    <mergeCell ref="A1:G1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6"/>
  <sheetViews>
    <sheetView workbookViewId="0">
      <selection activeCell="D15" sqref="D15"/>
    </sheetView>
  </sheetViews>
  <sheetFormatPr defaultColWidth="9.140625" defaultRowHeight="18.75" x14ac:dyDescent="0.3"/>
  <cols>
    <col min="1" max="1" width="9.140625" style="8"/>
    <col min="2" max="2" width="74" style="8" customWidth="1"/>
    <col min="3" max="5" width="17.85546875" style="8" bestFit="1" customWidth="1"/>
    <col min="6" max="6" width="22.42578125" style="8" customWidth="1"/>
    <col min="7" max="7" width="21.140625" style="8" customWidth="1"/>
    <col min="8" max="13" width="9.140625" style="8"/>
    <col min="14" max="14" width="9.140625" style="8" customWidth="1"/>
    <col min="15" max="16384" width="9.140625" style="8"/>
  </cols>
  <sheetData>
    <row r="1" spans="1:7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x14ac:dyDescent="0.3">
      <c r="A2" s="33"/>
      <c r="B2" s="33"/>
      <c r="C2" s="33"/>
      <c r="D2" s="33"/>
      <c r="E2" s="33"/>
      <c r="F2" s="9"/>
      <c r="G2" s="10" t="s">
        <v>0</v>
      </c>
    </row>
    <row r="3" spans="1:7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ht="37.5" x14ac:dyDescent="0.3">
      <c r="A4" s="15" t="s">
        <v>67</v>
      </c>
      <c r="B4" s="16" t="s">
        <v>68</v>
      </c>
      <c r="C4" s="25">
        <v>640222</v>
      </c>
      <c r="D4" s="25">
        <v>460036.54</v>
      </c>
      <c r="E4" s="14">
        <f>D4*100/C4</f>
        <v>71.85578439978633</v>
      </c>
      <c r="F4" s="5">
        <v>436275.15</v>
      </c>
      <c r="G4" s="14">
        <f>D4/F4*100</f>
        <v>105.44642297412538</v>
      </c>
    </row>
    <row r="5" spans="1:7" ht="56.25" x14ac:dyDescent="0.3">
      <c r="A5" s="15" t="s">
        <v>3</v>
      </c>
      <c r="B5" s="16" t="s">
        <v>4</v>
      </c>
      <c r="C5" s="25">
        <v>1527337.07</v>
      </c>
      <c r="D5" s="25">
        <v>885300.09</v>
      </c>
      <c r="E5" s="14">
        <f t="shared" ref="E5:E14" si="0">D5*100/C5</f>
        <v>57.963635361773804</v>
      </c>
      <c r="F5" s="5">
        <v>938688.19</v>
      </c>
      <c r="G5" s="14">
        <f t="shared" ref="G5:G14" si="1">D5/F5*100</f>
        <v>94.31247771424502</v>
      </c>
    </row>
    <row r="6" spans="1:7" ht="56.25" x14ac:dyDescent="0.3">
      <c r="A6" s="15" t="s">
        <v>5</v>
      </c>
      <c r="B6" s="16" t="s">
        <v>6</v>
      </c>
      <c r="C6" s="25">
        <v>364</v>
      </c>
      <c r="D6" s="25">
        <v>364</v>
      </c>
      <c r="E6" s="14">
        <f t="shared" si="0"/>
        <v>100</v>
      </c>
      <c r="F6" s="5">
        <v>470</v>
      </c>
      <c r="G6" s="14">
        <f t="shared" si="1"/>
        <v>77.446808510638306</v>
      </c>
    </row>
    <row r="7" spans="1:7" hidden="1" x14ac:dyDescent="0.3">
      <c r="A7" s="15" t="s">
        <v>70</v>
      </c>
      <c r="B7" s="16" t="s">
        <v>71</v>
      </c>
      <c r="C7" s="25"/>
      <c r="D7" s="25"/>
      <c r="E7" s="14" t="e">
        <f t="shared" si="0"/>
        <v>#DIV/0!</v>
      </c>
      <c r="F7" s="5">
        <v>0</v>
      </c>
      <c r="G7" s="14" t="e">
        <f t="shared" si="1"/>
        <v>#DIV/0!</v>
      </c>
    </row>
    <row r="8" spans="1:7" x14ac:dyDescent="0.3">
      <c r="A8" s="15" t="s">
        <v>7</v>
      </c>
      <c r="B8" s="16" t="s">
        <v>8</v>
      </c>
      <c r="C8" s="25">
        <v>1000</v>
      </c>
      <c r="D8" s="25">
        <v>0</v>
      </c>
      <c r="E8" s="14">
        <f t="shared" si="0"/>
        <v>0</v>
      </c>
      <c r="F8" s="5">
        <v>0</v>
      </c>
      <c r="G8" s="14" t="e">
        <f t="shared" si="1"/>
        <v>#DIV/0!</v>
      </c>
    </row>
    <row r="9" spans="1:7" x14ac:dyDescent="0.3">
      <c r="A9" s="15" t="s">
        <v>9</v>
      </c>
      <c r="B9" s="16" t="s">
        <v>10</v>
      </c>
      <c r="C9" s="25">
        <v>20284</v>
      </c>
      <c r="D9" s="25">
        <v>20284</v>
      </c>
      <c r="E9" s="14">
        <f t="shared" si="0"/>
        <v>100</v>
      </c>
      <c r="F9" s="5">
        <v>4452</v>
      </c>
      <c r="G9" s="14">
        <f t="shared" si="1"/>
        <v>455.61545372866129</v>
      </c>
    </row>
    <row r="10" spans="1:7" x14ac:dyDescent="0.3">
      <c r="A10" s="15" t="s">
        <v>25</v>
      </c>
      <c r="B10" s="16" t="s">
        <v>26</v>
      </c>
      <c r="C10" s="25">
        <v>943163.52</v>
      </c>
      <c r="D10" s="25">
        <v>854291.12</v>
      </c>
      <c r="E10" s="14">
        <f t="shared" si="0"/>
        <v>90.57720128954945</v>
      </c>
      <c r="F10" s="5">
        <v>27911.52</v>
      </c>
      <c r="G10" s="14">
        <f t="shared" si="1"/>
        <v>3060.7115628242386</v>
      </c>
    </row>
    <row r="11" spans="1:7" x14ac:dyDescent="0.3">
      <c r="A11" s="15" t="s">
        <v>63</v>
      </c>
      <c r="B11" s="16" t="s">
        <v>64</v>
      </c>
      <c r="C11" s="25">
        <v>204053.7</v>
      </c>
      <c r="D11" s="25">
        <v>200000</v>
      </c>
      <c r="E11" s="14">
        <f t="shared" si="0"/>
        <v>98.013415096124206</v>
      </c>
      <c r="F11" s="5">
        <v>255000</v>
      </c>
      <c r="G11" s="14">
        <f t="shared" si="1"/>
        <v>78.431372549019613</v>
      </c>
    </row>
    <row r="12" spans="1:7" x14ac:dyDescent="0.3">
      <c r="A12" s="15" t="s">
        <v>27</v>
      </c>
      <c r="B12" s="16" t="s">
        <v>28</v>
      </c>
      <c r="C12" s="25">
        <v>369243.12</v>
      </c>
      <c r="D12" s="25">
        <v>337588.12</v>
      </c>
      <c r="E12" s="14">
        <f t="shared" si="0"/>
        <v>91.427057598256667</v>
      </c>
      <c r="F12" s="5">
        <v>481817.85</v>
      </c>
      <c r="G12" s="14">
        <f t="shared" si="1"/>
        <v>70.065507120585096</v>
      </c>
    </row>
    <row r="13" spans="1:7" x14ac:dyDescent="0.3">
      <c r="A13" s="15" t="s">
        <v>79</v>
      </c>
      <c r="B13" s="16" t="s">
        <v>85</v>
      </c>
      <c r="C13" s="25">
        <v>90000</v>
      </c>
      <c r="D13" s="25">
        <v>0</v>
      </c>
      <c r="E13" s="14">
        <f t="shared" si="0"/>
        <v>0</v>
      </c>
      <c r="F13" s="5"/>
      <c r="G13" s="14"/>
    </row>
    <row r="14" spans="1:7" x14ac:dyDescent="0.3">
      <c r="A14" s="15" t="s">
        <v>43</v>
      </c>
      <c r="B14" s="16" t="s">
        <v>44</v>
      </c>
      <c r="C14" s="25">
        <v>73154</v>
      </c>
      <c r="D14" s="25">
        <v>54865.35</v>
      </c>
      <c r="E14" s="14">
        <f t="shared" si="0"/>
        <v>74.999794953112612</v>
      </c>
      <c r="F14" s="5">
        <v>38502</v>
      </c>
      <c r="G14" s="14">
        <f t="shared" si="1"/>
        <v>142.5</v>
      </c>
    </row>
    <row r="15" spans="1:7" s="27" customFormat="1" x14ac:dyDescent="0.3">
      <c r="A15" s="17" t="s">
        <v>61</v>
      </c>
      <c r="B15" s="18"/>
      <c r="C15" s="19">
        <f>SUM(C4:C14)</f>
        <v>3868821.4100000006</v>
      </c>
      <c r="D15" s="19">
        <f>SUM(D4:D14)</f>
        <v>2812729.22</v>
      </c>
      <c r="E15" s="21">
        <f t="shared" ref="E15" si="2">D15*100/C15</f>
        <v>72.702482795658426</v>
      </c>
      <c r="F15" s="26">
        <f>SUM(F4:F14)</f>
        <v>2183116.71</v>
      </c>
      <c r="G15" s="21">
        <f>D15/F15*100</f>
        <v>128.8400756183118</v>
      </c>
    </row>
    <row r="16" spans="1:7" x14ac:dyDescent="0.3">
      <c r="C16" s="22"/>
      <c r="D16" s="22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topLeftCell="A3" workbookViewId="0">
      <selection activeCell="D17" sqref="D17"/>
    </sheetView>
  </sheetViews>
  <sheetFormatPr defaultColWidth="9.140625" defaultRowHeight="18.75" x14ac:dyDescent="0.3"/>
  <cols>
    <col min="1" max="1" width="12.42578125" style="2" customWidth="1"/>
    <col min="2" max="2" width="74.5703125" style="2" customWidth="1"/>
    <col min="3" max="3" width="17.85546875" style="2" bestFit="1" customWidth="1"/>
    <col min="4" max="4" width="18.140625" style="2" customWidth="1"/>
    <col min="5" max="5" width="15.42578125" style="2" bestFit="1" customWidth="1"/>
    <col min="6" max="6" width="22.42578125" style="2" customWidth="1"/>
    <col min="7" max="7" width="21.140625" style="2" customWidth="1"/>
    <col min="8" max="16384" width="9.140625" style="2"/>
  </cols>
  <sheetData>
    <row r="1" spans="1:7" s="8" customFormat="1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s="8" customFormat="1" x14ac:dyDescent="0.3">
      <c r="A2" s="33"/>
      <c r="B2" s="33"/>
      <c r="C2" s="33"/>
      <c r="D2" s="33"/>
      <c r="E2" s="33"/>
      <c r="F2" s="9"/>
      <c r="G2" s="10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ht="37.5" x14ac:dyDescent="0.3">
      <c r="A4" s="15" t="s">
        <v>67</v>
      </c>
      <c r="B4" s="16" t="s">
        <v>68</v>
      </c>
      <c r="C4" s="7">
        <v>640222</v>
      </c>
      <c r="D4" s="7">
        <v>469708.78</v>
      </c>
      <c r="E4" s="4">
        <f>D4*100/C4</f>
        <v>73.366547853713243</v>
      </c>
      <c r="F4" s="3">
        <v>467414.67</v>
      </c>
      <c r="G4" s="4">
        <f>D4/F4*100</f>
        <v>100.49080830090335</v>
      </c>
    </row>
    <row r="5" spans="1:7" ht="56.25" x14ac:dyDescent="0.3">
      <c r="A5" s="15" t="s">
        <v>3</v>
      </c>
      <c r="B5" s="16" t="s">
        <v>4</v>
      </c>
      <c r="C5" s="7">
        <v>968585.56</v>
      </c>
      <c r="D5" s="7">
        <v>691043.98</v>
      </c>
      <c r="E5" s="4">
        <f t="shared" ref="E5:E16" si="0">D5*100/C5</f>
        <v>71.345682667414536</v>
      </c>
      <c r="F5" s="3">
        <v>653513.87</v>
      </c>
      <c r="G5" s="4">
        <f t="shared" ref="G5:G16" si="1">D5/F5*100</f>
        <v>105.74281766965406</v>
      </c>
    </row>
    <row r="6" spans="1:7" ht="56.25" x14ac:dyDescent="0.3">
      <c r="A6" s="15" t="s">
        <v>5</v>
      </c>
      <c r="B6" s="16" t="s">
        <v>6</v>
      </c>
      <c r="C6" s="7">
        <v>478</v>
      </c>
      <c r="D6" s="7">
        <v>478</v>
      </c>
      <c r="E6" s="4">
        <f t="shared" si="0"/>
        <v>100</v>
      </c>
      <c r="F6" s="3">
        <v>488</v>
      </c>
      <c r="G6" s="4">
        <f t="shared" si="1"/>
        <v>97.950819672131146</v>
      </c>
    </row>
    <row r="7" spans="1:7" hidden="1" x14ac:dyDescent="0.3">
      <c r="A7" s="15" t="s">
        <v>70</v>
      </c>
      <c r="B7" s="16" t="s">
        <v>71</v>
      </c>
      <c r="C7" s="7"/>
      <c r="D7" s="7"/>
      <c r="E7" s="4" t="e">
        <f t="shared" si="0"/>
        <v>#DIV/0!</v>
      </c>
      <c r="F7" s="3">
        <v>0</v>
      </c>
      <c r="G7" s="4" t="e">
        <f t="shared" si="1"/>
        <v>#DIV/0!</v>
      </c>
    </row>
    <row r="8" spans="1:7" x14ac:dyDescent="0.3">
      <c r="A8" s="15" t="s">
        <v>7</v>
      </c>
      <c r="B8" s="16" t="s">
        <v>8</v>
      </c>
      <c r="C8" s="7">
        <v>1000</v>
      </c>
      <c r="D8" s="7">
        <v>0</v>
      </c>
      <c r="E8" s="4">
        <f t="shared" si="0"/>
        <v>0</v>
      </c>
      <c r="F8" s="3">
        <v>0</v>
      </c>
      <c r="G8" s="4" t="e">
        <f t="shared" si="1"/>
        <v>#DIV/0!</v>
      </c>
    </row>
    <row r="9" spans="1:7" x14ac:dyDescent="0.3">
      <c r="A9" s="15" t="s">
        <v>9</v>
      </c>
      <c r="B9" s="16" t="s">
        <v>10</v>
      </c>
      <c r="C9" s="7">
        <v>4000</v>
      </c>
      <c r="D9" s="7">
        <v>4000</v>
      </c>
      <c r="E9" s="4">
        <f t="shared" si="0"/>
        <v>100</v>
      </c>
      <c r="F9" s="3">
        <v>53500</v>
      </c>
      <c r="G9" s="4">
        <f t="shared" si="1"/>
        <v>7.4766355140186906</v>
      </c>
    </row>
    <row r="10" spans="1:7" ht="37.5" x14ac:dyDescent="0.3">
      <c r="A10" s="15" t="s">
        <v>65</v>
      </c>
      <c r="B10" s="16" t="s">
        <v>66</v>
      </c>
      <c r="C10" s="7">
        <v>56000</v>
      </c>
      <c r="D10" s="7">
        <v>6000</v>
      </c>
      <c r="E10" s="4">
        <f t="shared" si="0"/>
        <v>10.714285714285714</v>
      </c>
      <c r="F10" s="3">
        <v>9000</v>
      </c>
      <c r="G10" s="4">
        <f t="shared" si="1"/>
        <v>66.666666666666657</v>
      </c>
    </row>
    <row r="11" spans="1:7" hidden="1" x14ac:dyDescent="0.3">
      <c r="A11" s="15" t="s">
        <v>13</v>
      </c>
      <c r="B11" s="16" t="s">
        <v>14</v>
      </c>
      <c r="C11" s="7"/>
      <c r="D11" s="7"/>
      <c r="E11" s="4" t="e">
        <f t="shared" si="0"/>
        <v>#DIV/0!</v>
      </c>
      <c r="F11" s="3">
        <v>0</v>
      </c>
      <c r="G11" s="4" t="e">
        <f t="shared" si="1"/>
        <v>#DIV/0!</v>
      </c>
    </row>
    <row r="12" spans="1:7" x14ac:dyDescent="0.3">
      <c r="A12" s="15" t="s">
        <v>19</v>
      </c>
      <c r="B12" s="16" t="s">
        <v>20</v>
      </c>
      <c r="C12" s="7">
        <v>30000</v>
      </c>
      <c r="D12" s="7">
        <v>11520</v>
      </c>
      <c r="E12" s="4">
        <f t="shared" si="0"/>
        <v>38.4</v>
      </c>
      <c r="F12" s="3">
        <v>0</v>
      </c>
      <c r="G12" s="4"/>
    </row>
    <row r="13" spans="1:7" hidden="1" x14ac:dyDescent="0.3">
      <c r="A13" s="15" t="s">
        <v>76</v>
      </c>
      <c r="B13" s="16" t="s">
        <v>24</v>
      </c>
      <c r="C13" s="7"/>
      <c r="D13" s="7"/>
      <c r="E13" s="4" t="e">
        <f t="shared" si="0"/>
        <v>#DIV/0!</v>
      </c>
      <c r="F13" s="3">
        <v>0</v>
      </c>
      <c r="G13" s="4" t="e">
        <f t="shared" si="1"/>
        <v>#DIV/0!</v>
      </c>
    </row>
    <row r="14" spans="1:7" x14ac:dyDescent="0.3">
      <c r="A14" s="15" t="s">
        <v>63</v>
      </c>
      <c r="B14" s="16" t="s">
        <v>64</v>
      </c>
      <c r="C14" s="7">
        <v>6000</v>
      </c>
      <c r="D14" s="7">
        <v>6000</v>
      </c>
      <c r="E14" s="4">
        <f t="shared" si="0"/>
        <v>100</v>
      </c>
      <c r="F14" s="3">
        <v>0</v>
      </c>
      <c r="G14" s="4" t="e">
        <f t="shared" si="1"/>
        <v>#DIV/0!</v>
      </c>
    </row>
    <row r="15" spans="1:7" x14ac:dyDescent="0.3">
      <c r="A15" s="15" t="s">
        <v>27</v>
      </c>
      <c r="B15" s="16" t="s">
        <v>28</v>
      </c>
      <c r="C15" s="7">
        <v>526507.68000000005</v>
      </c>
      <c r="D15" s="7">
        <v>361333.93</v>
      </c>
      <c r="E15" s="4">
        <f t="shared" si="0"/>
        <v>68.628425325153842</v>
      </c>
      <c r="F15" s="3">
        <v>76725.78</v>
      </c>
      <c r="G15" s="4">
        <f t="shared" si="1"/>
        <v>470.94200932202972</v>
      </c>
    </row>
    <row r="16" spans="1:7" x14ac:dyDescent="0.3">
      <c r="A16" s="15" t="s">
        <v>43</v>
      </c>
      <c r="B16" s="16" t="s">
        <v>44</v>
      </c>
      <c r="C16" s="7">
        <v>315470</v>
      </c>
      <c r="D16" s="7">
        <v>210312.72</v>
      </c>
      <c r="E16" s="4">
        <f t="shared" si="0"/>
        <v>66.666472247757312</v>
      </c>
      <c r="F16" s="3">
        <v>233568.45</v>
      </c>
      <c r="G16" s="4">
        <f t="shared" si="1"/>
        <v>90.043291377752439</v>
      </c>
    </row>
    <row r="17" spans="1:7" x14ac:dyDescent="0.3">
      <c r="A17" s="17" t="s">
        <v>61</v>
      </c>
      <c r="B17" s="18"/>
      <c r="C17" s="19">
        <f>SUM(C4:C16)</f>
        <v>2548263.2400000002</v>
      </c>
      <c r="D17" s="19">
        <f>SUM(D4:D16)</f>
        <v>1760397.41</v>
      </c>
      <c r="E17" s="21">
        <f t="shared" ref="E17" si="2">D17*100/C17</f>
        <v>69.082243245795908</v>
      </c>
      <c r="F17" s="26">
        <f>SUM(F4:F16)</f>
        <v>1494210.77</v>
      </c>
      <c r="G17" s="21">
        <f t="shared" ref="G17" si="3">D17/F17*100</f>
        <v>117.8145309446538</v>
      </c>
    </row>
  </sheetData>
  <mergeCells count="2">
    <mergeCell ref="A2:E2"/>
    <mergeCell ref="A1:G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topLeftCell="A3" zoomScaleNormal="100" workbookViewId="0">
      <selection activeCell="B16" sqref="B16"/>
    </sheetView>
  </sheetViews>
  <sheetFormatPr defaultRowHeight="18.75" x14ac:dyDescent="0.3"/>
  <cols>
    <col min="1" max="1" width="11" customWidth="1"/>
    <col min="2" max="2" width="71.28515625" customWidth="1"/>
    <col min="3" max="3" width="18.42578125" customWidth="1"/>
    <col min="4" max="4" width="17.42578125" customWidth="1"/>
    <col min="5" max="5" width="16.42578125" customWidth="1"/>
    <col min="6" max="6" width="18.42578125" style="2" customWidth="1"/>
    <col min="7" max="7" width="17.5703125" style="2" customWidth="1"/>
  </cols>
  <sheetData>
    <row r="1" spans="1:7" s="8" customFormat="1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s="8" customFormat="1" x14ac:dyDescent="0.3">
      <c r="A2" s="33"/>
      <c r="B2" s="33"/>
      <c r="C2" s="33"/>
      <c r="D2" s="33"/>
      <c r="E2" s="33"/>
      <c r="F2" s="9"/>
      <c r="G2" s="28" t="s">
        <v>0</v>
      </c>
    </row>
    <row r="3" spans="1:7" s="8" customFormat="1" ht="7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s="2" customFormat="1" ht="37.5" x14ac:dyDescent="0.3">
      <c r="A4" s="15" t="s">
        <v>67</v>
      </c>
      <c r="B4" s="16" t="s">
        <v>68</v>
      </c>
      <c r="C4" s="7">
        <v>640244.30000000005</v>
      </c>
      <c r="D4" s="7">
        <v>379334.36</v>
      </c>
      <c r="E4" s="4">
        <f>D4*100/C4</f>
        <v>59.248377533388421</v>
      </c>
      <c r="F4" s="3">
        <v>412384.11</v>
      </c>
      <c r="G4" s="4">
        <f>D4/F4*100</f>
        <v>91.985687809358126</v>
      </c>
    </row>
    <row r="5" spans="1:7" s="2" customFormat="1" ht="75" x14ac:dyDescent="0.3">
      <c r="A5" s="15" t="s">
        <v>3</v>
      </c>
      <c r="B5" s="16" t="s">
        <v>4</v>
      </c>
      <c r="C5" s="7">
        <v>1610653.56</v>
      </c>
      <c r="D5" s="7">
        <v>942854.6</v>
      </c>
      <c r="E5" s="4">
        <f t="shared" ref="E5:E18" si="0">D5*100/C5</f>
        <v>58.538634465874829</v>
      </c>
      <c r="F5" s="3">
        <v>964097.58</v>
      </c>
      <c r="G5" s="4">
        <f t="shared" ref="G5:G18" si="1">D5/F5*100</f>
        <v>97.796594406968637</v>
      </c>
    </row>
    <row r="6" spans="1:7" s="2" customFormat="1" ht="56.25" x14ac:dyDescent="0.3">
      <c r="A6" s="15" t="s">
        <v>5</v>
      </c>
      <c r="B6" s="16" t="s">
        <v>6</v>
      </c>
      <c r="C6" s="7">
        <v>1278</v>
      </c>
      <c r="D6" s="7">
        <v>1278</v>
      </c>
      <c r="E6" s="4">
        <f t="shared" si="0"/>
        <v>100</v>
      </c>
      <c r="F6" s="3">
        <v>1302</v>
      </c>
      <c r="G6" s="4">
        <f t="shared" si="1"/>
        <v>98.156682027649765</v>
      </c>
    </row>
    <row r="7" spans="1:7" s="2" customFormat="1" x14ac:dyDescent="0.3">
      <c r="A7" s="15" t="s">
        <v>70</v>
      </c>
      <c r="B7" s="16" t="s">
        <v>71</v>
      </c>
      <c r="C7" s="7">
        <v>0</v>
      </c>
      <c r="D7" s="7">
        <v>0</v>
      </c>
      <c r="E7" s="4">
        <v>0</v>
      </c>
      <c r="F7" s="3">
        <v>249940.46</v>
      </c>
      <c r="G7" s="4">
        <f t="shared" si="1"/>
        <v>0</v>
      </c>
    </row>
    <row r="8" spans="1:7" s="2" customFormat="1" x14ac:dyDescent="0.3">
      <c r="A8" s="15" t="s">
        <v>7</v>
      </c>
      <c r="B8" s="16" t="s">
        <v>8</v>
      </c>
      <c r="C8" s="7">
        <v>2000</v>
      </c>
      <c r="D8" s="7">
        <v>0</v>
      </c>
      <c r="E8" s="4">
        <f t="shared" si="0"/>
        <v>0</v>
      </c>
      <c r="F8" s="3">
        <v>0</v>
      </c>
      <c r="G8" s="4" t="e">
        <f t="shared" si="1"/>
        <v>#DIV/0!</v>
      </c>
    </row>
    <row r="9" spans="1:7" s="2" customFormat="1" x14ac:dyDescent="0.3">
      <c r="A9" s="15" t="s">
        <v>9</v>
      </c>
      <c r="B9" s="16" t="s">
        <v>10</v>
      </c>
      <c r="C9" s="7">
        <v>8500</v>
      </c>
      <c r="D9" s="7">
        <v>5000</v>
      </c>
      <c r="E9" s="4">
        <f t="shared" si="0"/>
        <v>58.823529411764703</v>
      </c>
      <c r="F9" s="3">
        <v>5540</v>
      </c>
      <c r="G9" s="4">
        <f t="shared" si="1"/>
        <v>90.252707581227426</v>
      </c>
    </row>
    <row r="10" spans="1:7" s="2" customFormat="1" ht="56.25" x14ac:dyDescent="0.3">
      <c r="A10" s="15" t="s">
        <v>65</v>
      </c>
      <c r="B10" s="16" t="s">
        <v>66</v>
      </c>
      <c r="C10" s="7">
        <v>66377.7</v>
      </c>
      <c r="D10" s="7">
        <v>28077.7</v>
      </c>
      <c r="E10" s="4">
        <f t="shared" si="0"/>
        <v>42.299898911833345</v>
      </c>
      <c r="F10" s="3">
        <v>8100</v>
      </c>
      <c r="G10" s="4">
        <f t="shared" si="1"/>
        <v>346.63827160493827</v>
      </c>
    </row>
    <row r="11" spans="1:7" s="2" customFormat="1" hidden="1" x14ac:dyDescent="0.3">
      <c r="A11" s="15" t="s">
        <v>15</v>
      </c>
      <c r="B11" s="16" t="s">
        <v>16</v>
      </c>
      <c r="C11" s="7"/>
      <c r="D11" s="7"/>
      <c r="E11" s="4" t="e">
        <f t="shared" si="0"/>
        <v>#DIV/0!</v>
      </c>
      <c r="F11" s="3">
        <v>0</v>
      </c>
      <c r="G11" s="4" t="e">
        <f t="shared" si="1"/>
        <v>#DIV/0!</v>
      </c>
    </row>
    <row r="12" spans="1:7" s="2" customFormat="1" hidden="1" x14ac:dyDescent="0.3">
      <c r="A12" s="15" t="s">
        <v>23</v>
      </c>
      <c r="B12" s="16" t="s">
        <v>24</v>
      </c>
      <c r="C12" s="7"/>
      <c r="D12" s="7"/>
      <c r="E12" s="4" t="e">
        <f t="shared" si="0"/>
        <v>#DIV/0!</v>
      </c>
      <c r="F12" s="3">
        <v>0</v>
      </c>
      <c r="G12" s="4" t="e">
        <f t="shared" si="1"/>
        <v>#DIV/0!</v>
      </c>
    </row>
    <row r="13" spans="1:7" s="2" customFormat="1" x14ac:dyDescent="0.3">
      <c r="A13" s="15" t="s">
        <v>25</v>
      </c>
      <c r="B13" s="16" t="s">
        <v>26</v>
      </c>
      <c r="C13" s="7">
        <v>78048.42</v>
      </c>
      <c r="D13" s="7">
        <v>57132.2</v>
      </c>
      <c r="E13" s="4">
        <f t="shared" si="0"/>
        <v>73.200969346977175</v>
      </c>
      <c r="F13" s="3">
        <v>12267.92</v>
      </c>
      <c r="G13" s="4">
        <f t="shared" si="1"/>
        <v>465.70404762991603</v>
      </c>
    </row>
    <row r="14" spans="1:7" s="2" customFormat="1" x14ac:dyDescent="0.3">
      <c r="A14" s="15" t="s">
        <v>74</v>
      </c>
      <c r="B14" s="16" t="s">
        <v>75</v>
      </c>
      <c r="C14" s="7">
        <v>18163</v>
      </c>
      <c r="D14" s="7">
        <v>0</v>
      </c>
      <c r="E14" s="4">
        <f t="shared" si="0"/>
        <v>0</v>
      </c>
      <c r="F14" s="3">
        <v>0</v>
      </c>
      <c r="G14" s="4" t="e">
        <f t="shared" si="1"/>
        <v>#DIV/0!</v>
      </c>
    </row>
    <row r="15" spans="1:7" s="2" customFormat="1" x14ac:dyDescent="0.3">
      <c r="A15" s="15" t="s">
        <v>27</v>
      </c>
      <c r="B15" s="16" t="s">
        <v>28</v>
      </c>
      <c r="C15" s="7">
        <v>748941.58</v>
      </c>
      <c r="D15" s="7">
        <v>435426.12</v>
      </c>
      <c r="E15" s="4">
        <f t="shared" si="0"/>
        <v>58.138863113996159</v>
      </c>
      <c r="F15" s="3">
        <v>426275.46</v>
      </c>
      <c r="G15" s="4">
        <f t="shared" si="1"/>
        <v>102.14665418459697</v>
      </c>
    </row>
    <row r="16" spans="1:7" s="2" customFormat="1" x14ac:dyDescent="0.3">
      <c r="A16" s="15" t="s">
        <v>79</v>
      </c>
      <c r="B16" s="16" t="s">
        <v>85</v>
      </c>
      <c r="C16" s="7">
        <v>450000</v>
      </c>
      <c r="D16" s="7">
        <v>0</v>
      </c>
      <c r="E16" s="4">
        <f t="shared" si="0"/>
        <v>0</v>
      </c>
      <c r="F16" s="3"/>
      <c r="G16" s="4"/>
    </row>
    <row r="17" spans="1:7" s="2" customFormat="1" x14ac:dyDescent="0.3">
      <c r="A17" s="15" t="s">
        <v>43</v>
      </c>
      <c r="B17" s="16" t="s">
        <v>44</v>
      </c>
      <c r="C17" s="7">
        <v>228309</v>
      </c>
      <c r="D17" s="7">
        <v>171569.92000000001</v>
      </c>
      <c r="E17" s="4">
        <f t="shared" si="0"/>
        <v>75.148119434625883</v>
      </c>
      <c r="F17" s="3">
        <v>43807.74</v>
      </c>
      <c r="G17" s="4">
        <f t="shared" si="1"/>
        <v>391.6429379831053</v>
      </c>
    </row>
    <row r="18" spans="1:7" s="2" customFormat="1" x14ac:dyDescent="0.3">
      <c r="A18" s="17" t="s">
        <v>61</v>
      </c>
      <c r="B18" s="18"/>
      <c r="C18" s="19">
        <f>SUM(C4:C17)</f>
        <v>3852515.5600000005</v>
      </c>
      <c r="D18" s="19">
        <f>SUM(D4:D17)</f>
        <v>2020672.9</v>
      </c>
      <c r="E18" s="21">
        <f t="shared" si="0"/>
        <v>52.450739485137852</v>
      </c>
      <c r="F18" s="26">
        <f>SUM(F4:F17)</f>
        <v>2123715.27</v>
      </c>
      <c r="G18" s="4">
        <f t="shared" si="1"/>
        <v>95.148013886061094</v>
      </c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topLeftCell="A2" workbookViewId="0">
      <selection activeCell="B14" sqref="B14"/>
    </sheetView>
  </sheetViews>
  <sheetFormatPr defaultColWidth="9.140625" defaultRowHeight="18.75" x14ac:dyDescent="0.3"/>
  <cols>
    <col min="1" max="1" width="12.7109375" style="1" customWidth="1"/>
    <col min="2" max="2" width="78.28515625" style="1" customWidth="1"/>
    <col min="3" max="4" width="17.85546875" style="1" bestFit="1" customWidth="1"/>
    <col min="5" max="5" width="15.7109375" style="1" customWidth="1"/>
    <col min="6" max="6" width="22.42578125" style="2" customWidth="1"/>
    <col min="7" max="7" width="21.140625" style="2" customWidth="1"/>
    <col min="8" max="16384" width="9.140625" style="1"/>
  </cols>
  <sheetData>
    <row r="1" spans="1:7" s="8" customFormat="1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s="8" customFormat="1" x14ac:dyDescent="0.3">
      <c r="A2" s="33"/>
      <c r="B2" s="33"/>
      <c r="C2" s="33"/>
      <c r="D2" s="33"/>
      <c r="E2" s="33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s="2" customFormat="1" ht="37.5" x14ac:dyDescent="0.3">
      <c r="A4" s="15" t="s">
        <v>67</v>
      </c>
      <c r="B4" s="16" t="s">
        <v>68</v>
      </c>
      <c r="C4" s="7">
        <v>845017</v>
      </c>
      <c r="D4" s="7">
        <v>576625.72</v>
      </c>
      <c r="E4" s="14">
        <f>D4*100/C4</f>
        <v>68.238357334822851</v>
      </c>
      <c r="F4" s="3">
        <v>545654.63</v>
      </c>
      <c r="G4" s="14">
        <f>D4/F4*100</f>
        <v>105.67595110482246</v>
      </c>
    </row>
    <row r="5" spans="1:7" s="2" customFormat="1" ht="56.25" x14ac:dyDescent="0.3">
      <c r="A5" s="15" t="s">
        <v>3</v>
      </c>
      <c r="B5" s="16" t="s">
        <v>4</v>
      </c>
      <c r="C5" s="7">
        <v>2874921.56</v>
      </c>
      <c r="D5" s="7">
        <v>1914765.95</v>
      </c>
      <c r="E5" s="14">
        <f t="shared" ref="E5:E15" si="0">D5*100/C5</f>
        <v>66.60237192697528</v>
      </c>
      <c r="F5" s="3">
        <v>1890600.78</v>
      </c>
      <c r="G5" s="14">
        <f t="shared" ref="G5:G15" si="1">D5/F5*100</f>
        <v>101.27817412621611</v>
      </c>
    </row>
    <row r="6" spans="1:7" s="2" customFormat="1" ht="56.25" x14ac:dyDescent="0.3">
      <c r="A6" s="15" t="s">
        <v>5</v>
      </c>
      <c r="B6" s="16" t="s">
        <v>6</v>
      </c>
      <c r="C6" s="7">
        <v>3012</v>
      </c>
      <c r="D6" s="7">
        <v>3012</v>
      </c>
      <c r="E6" s="14">
        <f t="shared" si="0"/>
        <v>100</v>
      </c>
      <c r="F6" s="3">
        <v>0</v>
      </c>
      <c r="G6" s="14" t="e">
        <f t="shared" si="1"/>
        <v>#DIV/0!</v>
      </c>
    </row>
    <row r="7" spans="1:7" s="2" customFormat="1" hidden="1" x14ac:dyDescent="0.3">
      <c r="A7" s="15" t="s">
        <v>70</v>
      </c>
      <c r="B7" s="16" t="s">
        <v>71</v>
      </c>
      <c r="C7" s="7">
        <v>0</v>
      </c>
      <c r="D7" s="7">
        <v>0</v>
      </c>
      <c r="E7" s="14" t="e">
        <f t="shared" si="0"/>
        <v>#DIV/0!</v>
      </c>
      <c r="F7" s="3">
        <v>0</v>
      </c>
      <c r="G7" s="1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7">
        <v>10000</v>
      </c>
      <c r="D8" s="7">
        <v>0</v>
      </c>
      <c r="E8" s="14">
        <f t="shared" si="0"/>
        <v>0</v>
      </c>
      <c r="F8" s="3">
        <v>0</v>
      </c>
      <c r="G8" s="14" t="e">
        <f t="shared" si="1"/>
        <v>#DIV/0!</v>
      </c>
    </row>
    <row r="9" spans="1:7" s="2" customFormat="1" x14ac:dyDescent="0.3">
      <c r="A9" s="15" t="s">
        <v>9</v>
      </c>
      <c r="B9" s="16" t="s">
        <v>10</v>
      </c>
      <c r="C9" s="7">
        <v>66621</v>
      </c>
      <c r="D9" s="7">
        <v>65605.06</v>
      </c>
      <c r="E9" s="14">
        <f t="shared" si="0"/>
        <v>98.475045406103177</v>
      </c>
      <c r="F9" s="3">
        <v>14210.72</v>
      </c>
      <c r="G9" s="14">
        <f t="shared" si="1"/>
        <v>461.65894479660426</v>
      </c>
    </row>
    <row r="10" spans="1:7" s="2" customFormat="1" ht="37.5" x14ac:dyDescent="0.3">
      <c r="A10" s="15" t="s">
        <v>65</v>
      </c>
      <c r="B10" s="16" t="s">
        <v>66</v>
      </c>
      <c r="C10" s="7">
        <v>67800</v>
      </c>
      <c r="D10" s="7">
        <v>13320</v>
      </c>
      <c r="E10" s="14">
        <f t="shared" si="0"/>
        <v>19.646017699115045</v>
      </c>
      <c r="F10" s="3">
        <v>13320</v>
      </c>
      <c r="G10" s="14">
        <f t="shared" si="1"/>
        <v>100</v>
      </c>
    </row>
    <row r="11" spans="1:7" s="2" customFormat="1" x14ac:dyDescent="0.3">
      <c r="A11" s="15" t="s">
        <v>25</v>
      </c>
      <c r="B11" s="16" t="s">
        <v>26</v>
      </c>
      <c r="C11" s="7">
        <v>1929990</v>
      </c>
      <c r="D11" s="7">
        <v>614669.41</v>
      </c>
      <c r="E11" s="14">
        <f t="shared" si="0"/>
        <v>31.848320975756351</v>
      </c>
      <c r="F11" s="3">
        <v>431871.91</v>
      </c>
      <c r="G11" s="14">
        <f t="shared" si="1"/>
        <v>142.32678619917652</v>
      </c>
    </row>
    <row r="12" spans="1:7" s="2" customFormat="1" x14ac:dyDescent="0.3">
      <c r="A12" s="15" t="s">
        <v>63</v>
      </c>
      <c r="B12" s="16" t="s">
        <v>64</v>
      </c>
      <c r="C12" s="7">
        <v>601000</v>
      </c>
      <c r="D12" s="7">
        <v>570531</v>
      </c>
      <c r="E12" s="14">
        <f t="shared" si="0"/>
        <v>94.930282861896842</v>
      </c>
      <c r="F12" s="3">
        <v>652651.25</v>
      </c>
      <c r="G12" s="14">
        <f t="shared" si="1"/>
        <v>87.417437720375162</v>
      </c>
    </row>
    <row r="13" spans="1:7" s="2" customFormat="1" x14ac:dyDescent="0.3">
      <c r="A13" s="15" t="s">
        <v>27</v>
      </c>
      <c r="B13" s="16" t="s">
        <v>28</v>
      </c>
      <c r="C13" s="7">
        <v>1075785</v>
      </c>
      <c r="D13" s="7">
        <v>564861.38</v>
      </c>
      <c r="E13" s="14">
        <f t="shared" si="0"/>
        <v>52.50690240150216</v>
      </c>
      <c r="F13" s="3">
        <v>683830.74</v>
      </c>
      <c r="G13" s="14">
        <f t="shared" si="1"/>
        <v>82.602513598613598</v>
      </c>
    </row>
    <row r="14" spans="1:7" s="2" customFormat="1" x14ac:dyDescent="0.3">
      <c r="A14" s="15" t="s">
        <v>79</v>
      </c>
      <c r="B14" s="16" t="s">
        <v>85</v>
      </c>
      <c r="C14" s="7">
        <v>180000</v>
      </c>
      <c r="D14" s="7">
        <v>0</v>
      </c>
      <c r="E14" s="14">
        <f t="shared" si="0"/>
        <v>0</v>
      </c>
      <c r="F14" s="3"/>
      <c r="G14" s="14"/>
    </row>
    <row r="15" spans="1:7" s="2" customFormat="1" x14ac:dyDescent="0.3">
      <c r="A15" s="15" t="s">
        <v>43</v>
      </c>
      <c r="B15" s="16" t="s">
        <v>44</v>
      </c>
      <c r="C15" s="7">
        <v>858957</v>
      </c>
      <c r="D15" s="7">
        <v>644217.39</v>
      </c>
      <c r="E15" s="14">
        <f t="shared" si="0"/>
        <v>74.999958088705256</v>
      </c>
      <c r="F15" s="3">
        <v>635958.21</v>
      </c>
      <c r="G15" s="14">
        <f t="shared" si="1"/>
        <v>101.29869854184288</v>
      </c>
    </row>
    <row r="16" spans="1:7" s="2" customFormat="1" x14ac:dyDescent="0.3">
      <c r="A16" s="17" t="s">
        <v>61</v>
      </c>
      <c r="B16" s="18"/>
      <c r="C16" s="19">
        <f>SUM(C4:C15)</f>
        <v>8513103.5600000005</v>
      </c>
      <c r="D16" s="19">
        <f>SUM(D4:D15)</f>
        <v>4967607.91</v>
      </c>
      <c r="E16" s="21">
        <f t="shared" ref="E16" si="2">D16*100/C16</f>
        <v>58.352490075898942</v>
      </c>
      <c r="F16" s="26">
        <f>SUM(F4:F15)</f>
        <v>4868098.24</v>
      </c>
      <c r="G16" s="21">
        <f t="shared" ref="G16" si="3">D16/F16*100</f>
        <v>102.04411795107897</v>
      </c>
    </row>
    <row r="17" spans="1:7" s="2" customFormat="1" x14ac:dyDescent="0.3">
      <c r="A17" s="8"/>
      <c r="B17" s="8"/>
      <c r="C17" s="8"/>
      <c r="D17" s="8"/>
      <c r="E17" s="8"/>
      <c r="F17" s="8"/>
      <c r="G17" s="8"/>
    </row>
    <row r="18" spans="1:7" s="2" customFormat="1" x14ac:dyDescent="0.3"/>
    <row r="19" spans="1:7" s="2" customFormat="1" x14ac:dyDescent="0.3"/>
    <row r="20" spans="1:7" s="2" customFormat="1" x14ac:dyDescent="0.3"/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topLeftCell="A2" workbookViewId="0">
      <selection activeCell="D17" sqref="D17"/>
    </sheetView>
  </sheetViews>
  <sheetFormatPr defaultRowHeight="18.75" x14ac:dyDescent="0.3"/>
  <cols>
    <col min="1" max="1" width="11.5703125" customWidth="1"/>
    <col min="2" max="2" width="69.140625" customWidth="1"/>
    <col min="3" max="3" width="17.85546875" bestFit="1" customWidth="1"/>
    <col min="4" max="4" width="17.5703125" customWidth="1"/>
    <col min="5" max="5" width="15.42578125" bestFit="1" customWidth="1"/>
    <col min="6" max="6" width="18.85546875" style="2" customWidth="1"/>
    <col min="7" max="7" width="19.85546875" style="2" customWidth="1"/>
  </cols>
  <sheetData>
    <row r="1" spans="1:7" s="8" customFormat="1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s="8" customFormat="1" ht="21.75" customHeight="1" x14ac:dyDescent="0.3">
      <c r="A2" s="33"/>
      <c r="B2" s="33"/>
      <c r="C2" s="33"/>
      <c r="D2" s="33"/>
      <c r="E2" s="33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s="2" customFormat="1" ht="56.25" x14ac:dyDescent="0.3">
      <c r="A4" s="15" t="s">
        <v>67</v>
      </c>
      <c r="B4" s="16" t="s">
        <v>68</v>
      </c>
      <c r="C4" s="32">
        <v>658062</v>
      </c>
      <c r="D4" s="32">
        <v>365719.82</v>
      </c>
      <c r="E4" s="14">
        <f>D4*100/C4</f>
        <v>55.575283180004313</v>
      </c>
      <c r="F4" s="3">
        <v>450686.71999999997</v>
      </c>
      <c r="G4" s="14">
        <f>D4/F4*100</f>
        <v>81.14723682117814</v>
      </c>
    </row>
    <row r="5" spans="1:7" s="2" customFormat="1" ht="75" x14ac:dyDescent="0.3">
      <c r="A5" s="15" t="s">
        <v>3</v>
      </c>
      <c r="B5" s="16" t="s">
        <v>4</v>
      </c>
      <c r="C5" s="32">
        <v>1556463.56</v>
      </c>
      <c r="D5" s="32">
        <v>932066.84</v>
      </c>
      <c r="E5" s="14">
        <f t="shared" ref="E5:E17" si="0">D5*100/C5</f>
        <v>59.883627471496986</v>
      </c>
      <c r="F5" s="3">
        <v>920449.64</v>
      </c>
      <c r="G5" s="14">
        <f t="shared" ref="G5:G17" si="1">D5/F5*100</f>
        <v>101.26212228188822</v>
      </c>
    </row>
    <row r="6" spans="1:7" s="2" customFormat="1" ht="56.25" x14ac:dyDescent="0.3">
      <c r="A6" s="15" t="s">
        <v>5</v>
      </c>
      <c r="B6" s="16" t="s">
        <v>6</v>
      </c>
      <c r="C6" s="32">
        <v>432</v>
      </c>
      <c r="D6" s="32">
        <v>432</v>
      </c>
      <c r="E6" s="14">
        <f t="shared" si="0"/>
        <v>100</v>
      </c>
      <c r="F6" s="3">
        <v>0</v>
      </c>
      <c r="G6" s="14" t="e">
        <f t="shared" si="1"/>
        <v>#DIV/0!</v>
      </c>
    </row>
    <row r="7" spans="1:7" s="2" customFormat="1" hidden="1" x14ac:dyDescent="0.3">
      <c r="A7" s="15" t="s">
        <v>70</v>
      </c>
      <c r="B7" s="16" t="s">
        <v>71</v>
      </c>
      <c r="C7" s="32"/>
      <c r="D7" s="32"/>
      <c r="E7" s="14">
        <v>0</v>
      </c>
      <c r="F7" s="3">
        <v>0</v>
      </c>
      <c r="G7" s="1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32">
        <v>1500</v>
      </c>
      <c r="D8" s="32">
        <v>0</v>
      </c>
      <c r="E8" s="14">
        <f t="shared" si="0"/>
        <v>0</v>
      </c>
      <c r="F8" s="3">
        <v>0</v>
      </c>
      <c r="G8" s="14">
        <v>0</v>
      </c>
    </row>
    <row r="9" spans="1:7" s="2" customFormat="1" x14ac:dyDescent="0.3">
      <c r="A9" s="15" t="s">
        <v>9</v>
      </c>
      <c r="B9" s="16" t="s">
        <v>10</v>
      </c>
      <c r="C9" s="32">
        <v>15022.75</v>
      </c>
      <c r="D9" s="32">
        <v>9522.75</v>
      </c>
      <c r="E9" s="14">
        <f t="shared" si="0"/>
        <v>63.388860228653208</v>
      </c>
      <c r="F9" s="3">
        <v>3000</v>
      </c>
      <c r="G9" s="14">
        <f t="shared" si="1"/>
        <v>317.42499999999995</v>
      </c>
    </row>
    <row r="10" spans="1:7" s="2" customFormat="1" ht="56.25" x14ac:dyDescent="0.3">
      <c r="A10" s="15" t="s">
        <v>65</v>
      </c>
      <c r="B10" s="16" t="s">
        <v>66</v>
      </c>
      <c r="C10" s="32">
        <v>18600</v>
      </c>
      <c r="D10" s="32">
        <v>13950</v>
      </c>
      <c r="E10" s="14">
        <f>D10*100/C10</f>
        <v>75</v>
      </c>
      <c r="F10" s="3">
        <v>13950</v>
      </c>
      <c r="G10" s="14">
        <f t="shared" si="1"/>
        <v>100</v>
      </c>
    </row>
    <row r="11" spans="1:7" s="2" customFormat="1" x14ac:dyDescent="0.3">
      <c r="A11" s="15" t="s">
        <v>19</v>
      </c>
      <c r="B11" s="16" t="s">
        <v>20</v>
      </c>
      <c r="C11" s="32">
        <v>1003216</v>
      </c>
      <c r="D11" s="32">
        <v>2250</v>
      </c>
      <c r="E11" s="14">
        <f t="shared" si="0"/>
        <v>0.22427871963764534</v>
      </c>
      <c r="F11" s="3">
        <v>767603</v>
      </c>
      <c r="G11" s="14">
        <v>0</v>
      </c>
    </row>
    <row r="12" spans="1:7" s="2" customFormat="1" hidden="1" x14ac:dyDescent="0.3">
      <c r="A12" s="15" t="s">
        <v>23</v>
      </c>
      <c r="B12" s="16" t="s">
        <v>24</v>
      </c>
      <c r="C12" s="32"/>
      <c r="D12" s="32"/>
      <c r="E12" s="14" t="e">
        <f t="shared" si="0"/>
        <v>#DIV/0!</v>
      </c>
      <c r="F12" s="3"/>
      <c r="G12" s="14"/>
    </row>
    <row r="13" spans="1:7" s="2" customFormat="1" hidden="1" x14ac:dyDescent="0.3">
      <c r="A13" s="15" t="s">
        <v>82</v>
      </c>
      <c r="B13" s="16" t="s">
        <v>26</v>
      </c>
      <c r="C13" s="32"/>
      <c r="D13" s="32"/>
      <c r="E13" s="14"/>
      <c r="F13" s="3"/>
      <c r="G13" s="14"/>
    </row>
    <row r="14" spans="1:7" s="2" customFormat="1" x14ac:dyDescent="0.3">
      <c r="A14" s="15" t="s">
        <v>63</v>
      </c>
      <c r="B14" s="16" t="s">
        <v>64</v>
      </c>
      <c r="C14" s="32">
        <v>7000</v>
      </c>
      <c r="D14" s="32">
        <v>0</v>
      </c>
      <c r="E14" s="14">
        <f t="shared" si="0"/>
        <v>0</v>
      </c>
      <c r="F14" s="3">
        <v>2992.24</v>
      </c>
      <c r="G14" s="14"/>
    </row>
    <row r="15" spans="1:7" s="2" customFormat="1" x14ac:dyDescent="0.3">
      <c r="A15" s="15" t="s">
        <v>27</v>
      </c>
      <c r="B15" s="16" t="s">
        <v>28</v>
      </c>
      <c r="C15" s="32">
        <v>453477.25</v>
      </c>
      <c r="D15" s="32">
        <v>278690.08</v>
      </c>
      <c r="E15" s="14">
        <f t="shared" si="0"/>
        <v>61.456242843494351</v>
      </c>
      <c r="F15" s="3">
        <v>204661.68</v>
      </c>
      <c r="G15" s="14">
        <f t="shared" si="1"/>
        <v>136.17110931562763</v>
      </c>
    </row>
    <row r="16" spans="1:7" s="2" customFormat="1" ht="21.75" customHeight="1" x14ac:dyDescent="0.3">
      <c r="A16" s="15" t="s">
        <v>43</v>
      </c>
      <c r="B16" s="16" t="s">
        <v>44</v>
      </c>
      <c r="C16" s="32">
        <v>321399</v>
      </c>
      <c r="D16" s="32">
        <v>241048.53</v>
      </c>
      <c r="E16" s="14">
        <f t="shared" si="0"/>
        <v>74.999775979390108</v>
      </c>
      <c r="F16" s="3">
        <v>237958.23</v>
      </c>
      <c r="G16" s="14">
        <f t="shared" si="1"/>
        <v>101.29867330077215</v>
      </c>
    </row>
    <row r="17" spans="1:7" x14ac:dyDescent="0.3">
      <c r="A17" s="17" t="s">
        <v>61</v>
      </c>
      <c r="B17" s="18"/>
      <c r="C17" s="19">
        <f>SUM(C4:C16)</f>
        <v>4035172.56</v>
      </c>
      <c r="D17" s="19">
        <f>SUM(D4:D16)</f>
        <v>1843680.02</v>
      </c>
      <c r="E17" s="21">
        <f t="shared" si="0"/>
        <v>45.690239824588815</v>
      </c>
      <c r="F17" s="26">
        <f>SUM(F4:F16)</f>
        <v>2601301.5100000002</v>
      </c>
      <c r="G17" s="21">
        <f t="shared" si="1"/>
        <v>70.875291192215542</v>
      </c>
    </row>
    <row r="18" spans="1:7" x14ac:dyDescent="0.3">
      <c r="A18" s="29"/>
      <c r="B18" s="29"/>
      <c r="C18" s="29"/>
      <c r="D18" s="29"/>
      <c r="E18" s="29"/>
      <c r="F18" s="8"/>
      <c r="G18" s="8"/>
    </row>
  </sheetData>
  <mergeCells count="2">
    <mergeCell ref="A2:E2"/>
    <mergeCell ref="A1:G1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topLeftCell="A2" workbookViewId="0">
      <selection activeCell="D5" sqref="D5"/>
    </sheetView>
  </sheetViews>
  <sheetFormatPr defaultColWidth="9.140625" defaultRowHeight="18.75" x14ac:dyDescent="0.3"/>
  <cols>
    <col min="1" max="1" width="19.7109375" style="1" customWidth="1"/>
    <col min="2" max="2" width="73.140625" style="1" customWidth="1"/>
    <col min="3" max="3" width="18.42578125" style="1" customWidth="1"/>
    <col min="4" max="4" width="17.7109375" style="1" customWidth="1"/>
    <col min="5" max="5" width="16.42578125" style="1" customWidth="1"/>
    <col min="6" max="6" width="22.42578125" style="2" customWidth="1"/>
    <col min="7" max="7" width="21.140625" style="2" customWidth="1"/>
    <col min="8" max="249" width="48.7109375" style="1" customWidth="1"/>
    <col min="250" max="16384" width="9.140625" style="1"/>
  </cols>
  <sheetData>
    <row r="1" spans="1:7" s="8" customFormat="1" ht="52.5" customHeight="1" x14ac:dyDescent="0.3">
      <c r="A1" s="34" t="s">
        <v>86</v>
      </c>
      <c r="B1" s="34"/>
      <c r="C1" s="34"/>
      <c r="D1" s="34"/>
      <c r="E1" s="34"/>
      <c r="F1" s="34"/>
      <c r="G1" s="34"/>
    </row>
    <row r="2" spans="1:7" s="8" customFormat="1" x14ac:dyDescent="0.3">
      <c r="A2" s="33"/>
      <c r="B2" s="33"/>
      <c r="C2" s="33"/>
      <c r="D2" s="33"/>
      <c r="E2" s="33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78</v>
      </c>
      <c r="D3" s="11" t="s">
        <v>90</v>
      </c>
      <c r="E3" s="11" t="s">
        <v>62</v>
      </c>
      <c r="F3" s="11" t="s">
        <v>87</v>
      </c>
      <c r="G3" s="12" t="s">
        <v>89</v>
      </c>
    </row>
    <row r="4" spans="1:7" s="2" customFormat="1" ht="37.5" x14ac:dyDescent="0.3">
      <c r="A4" s="15" t="s">
        <v>67</v>
      </c>
      <c r="B4" s="16" t="s">
        <v>68</v>
      </c>
      <c r="C4" s="7">
        <v>870017</v>
      </c>
      <c r="D4" s="7">
        <v>589481.03</v>
      </c>
      <c r="E4" s="14">
        <f>D4*100/C4</f>
        <v>67.755116279337074</v>
      </c>
      <c r="F4" s="3">
        <v>547406.63</v>
      </c>
      <c r="G4" s="14">
        <f>D4/F4*100</f>
        <v>107.68613270175409</v>
      </c>
    </row>
    <row r="5" spans="1:7" s="2" customFormat="1" ht="56.25" x14ac:dyDescent="0.3">
      <c r="A5" s="15" t="s">
        <v>3</v>
      </c>
      <c r="B5" s="16" t="s">
        <v>4</v>
      </c>
      <c r="C5" s="7">
        <v>2327771.67</v>
      </c>
      <c r="D5" s="7">
        <v>1528174.73</v>
      </c>
      <c r="E5" s="14">
        <f t="shared" ref="E5:E16" si="0">D5*100/C5</f>
        <v>65.649683329980562</v>
      </c>
      <c r="F5" s="3">
        <v>1464914.62</v>
      </c>
      <c r="G5" s="14">
        <f t="shared" ref="G5:G16" si="1">D5/F5*100</f>
        <v>104.31834791846093</v>
      </c>
    </row>
    <row r="6" spans="1:7" s="2" customFormat="1" ht="54.75" customHeight="1" x14ac:dyDescent="0.3">
      <c r="A6" s="15" t="s">
        <v>5</v>
      </c>
      <c r="B6" s="16" t="s">
        <v>6</v>
      </c>
      <c r="C6" s="7">
        <v>2048</v>
      </c>
      <c r="D6" s="7">
        <v>2048</v>
      </c>
      <c r="E6" s="14">
        <f t="shared" si="0"/>
        <v>100</v>
      </c>
      <c r="F6" s="3">
        <v>2070</v>
      </c>
      <c r="G6" s="14"/>
    </row>
    <row r="7" spans="1:7" s="2" customFormat="1" ht="24.75" hidden="1" customHeight="1" x14ac:dyDescent="0.3">
      <c r="A7" s="15" t="s">
        <v>70</v>
      </c>
      <c r="B7" s="16" t="s">
        <v>71</v>
      </c>
      <c r="C7" s="7"/>
      <c r="D7" s="7"/>
      <c r="E7" s="14"/>
      <c r="F7" s="3">
        <v>0</v>
      </c>
      <c r="G7" s="14"/>
    </row>
    <row r="8" spans="1:7" s="2" customFormat="1" x14ac:dyDescent="0.3">
      <c r="A8" s="15" t="s">
        <v>7</v>
      </c>
      <c r="B8" s="16" t="s">
        <v>8</v>
      </c>
      <c r="C8" s="7">
        <v>5000</v>
      </c>
      <c r="D8" s="7">
        <v>0</v>
      </c>
      <c r="E8" s="14">
        <f t="shared" si="0"/>
        <v>0</v>
      </c>
      <c r="F8" s="3">
        <v>0</v>
      </c>
      <c r="G8" s="14"/>
    </row>
    <row r="9" spans="1:7" s="2" customFormat="1" x14ac:dyDescent="0.3">
      <c r="A9" s="15" t="s">
        <v>9</v>
      </c>
      <c r="B9" s="16" t="s">
        <v>10</v>
      </c>
      <c r="C9" s="7">
        <v>25000</v>
      </c>
      <c r="D9" s="7">
        <v>18000</v>
      </c>
      <c r="E9" s="14">
        <f t="shared" si="0"/>
        <v>72</v>
      </c>
      <c r="F9" s="3">
        <v>9244</v>
      </c>
      <c r="G9" s="14">
        <f t="shared" si="1"/>
        <v>194.72090004327131</v>
      </c>
    </row>
    <row r="10" spans="1:7" s="2" customFormat="1" ht="52.5" customHeight="1" x14ac:dyDescent="0.3">
      <c r="A10" s="15" t="s">
        <v>65</v>
      </c>
      <c r="B10" s="16" t="s">
        <v>66</v>
      </c>
      <c r="C10" s="7">
        <v>82000</v>
      </c>
      <c r="D10" s="7">
        <v>51000</v>
      </c>
      <c r="E10" s="14">
        <f t="shared" si="0"/>
        <v>62.195121951219512</v>
      </c>
      <c r="F10" s="3">
        <v>23000</v>
      </c>
      <c r="G10" s="14">
        <f t="shared" si="1"/>
        <v>221.73913043478262</v>
      </c>
    </row>
    <row r="11" spans="1:7" s="2" customFormat="1" ht="26.25" hidden="1" customHeight="1" x14ac:dyDescent="0.3">
      <c r="A11" s="15" t="s">
        <v>21</v>
      </c>
      <c r="B11" s="16" t="s">
        <v>22</v>
      </c>
      <c r="C11" s="7"/>
      <c r="D11" s="7"/>
      <c r="E11" s="14" t="e">
        <f t="shared" si="0"/>
        <v>#DIV/0!</v>
      </c>
      <c r="F11" s="3">
        <v>0</v>
      </c>
      <c r="G11" s="14" t="e">
        <f t="shared" si="1"/>
        <v>#DIV/0!</v>
      </c>
    </row>
    <row r="12" spans="1:7" s="2" customFormat="1" ht="18" customHeight="1" x14ac:dyDescent="0.3">
      <c r="A12" s="15" t="s">
        <v>25</v>
      </c>
      <c r="B12" s="16" t="s">
        <v>26</v>
      </c>
      <c r="C12" s="7">
        <v>837285</v>
      </c>
      <c r="D12" s="7">
        <v>375156.4</v>
      </c>
      <c r="E12" s="14">
        <f t="shared" si="0"/>
        <v>44.806296541798787</v>
      </c>
      <c r="F12" s="3">
        <v>694179.05</v>
      </c>
      <c r="G12" s="14">
        <f t="shared" si="1"/>
        <v>54.0431751721692</v>
      </c>
    </row>
    <row r="13" spans="1:7" s="2" customFormat="1" ht="17.25" customHeight="1" x14ac:dyDescent="0.3">
      <c r="A13" s="15" t="s">
        <v>63</v>
      </c>
      <c r="B13" s="16" t="s">
        <v>64</v>
      </c>
      <c r="C13" s="7">
        <v>63000</v>
      </c>
      <c r="D13" s="7">
        <v>62000</v>
      </c>
      <c r="E13" s="14"/>
      <c r="F13" s="3">
        <v>0</v>
      </c>
      <c r="G13" s="14" t="e">
        <f t="shared" si="1"/>
        <v>#DIV/0!</v>
      </c>
    </row>
    <row r="14" spans="1:7" s="2" customFormat="1" ht="17.25" customHeight="1" x14ac:dyDescent="0.3">
      <c r="A14" s="15" t="s">
        <v>27</v>
      </c>
      <c r="B14" s="16" t="s">
        <v>28</v>
      </c>
      <c r="C14" s="7">
        <v>797331.65</v>
      </c>
      <c r="D14" s="7">
        <v>532547.83999999997</v>
      </c>
      <c r="E14" s="14">
        <f t="shared" si="0"/>
        <v>66.791258066828277</v>
      </c>
      <c r="F14" s="3">
        <v>1312934.01</v>
      </c>
      <c r="G14" s="14">
        <f t="shared" si="1"/>
        <v>40.561660825588639</v>
      </c>
    </row>
    <row r="15" spans="1:7" s="2" customFormat="1" hidden="1" x14ac:dyDescent="0.3">
      <c r="A15" s="15" t="s">
        <v>43</v>
      </c>
      <c r="B15" s="16" t="s">
        <v>44</v>
      </c>
      <c r="C15" s="5">
        <v>0</v>
      </c>
      <c r="D15" s="5">
        <v>0</v>
      </c>
      <c r="E15" s="14" t="e">
        <f t="shared" si="0"/>
        <v>#DIV/0!</v>
      </c>
      <c r="F15" s="3">
        <v>0</v>
      </c>
      <c r="G15" s="14" t="e">
        <f t="shared" si="1"/>
        <v>#DIV/0!</v>
      </c>
    </row>
    <row r="16" spans="1:7" s="2" customFormat="1" x14ac:dyDescent="0.3">
      <c r="A16" s="17" t="s">
        <v>61</v>
      </c>
      <c r="B16" s="18"/>
      <c r="C16" s="19">
        <f>SUM(C4:C15)</f>
        <v>5009453.32</v>
      </c>
      <c r="D16" s="19">
        <f>SUM(D4:D15)</f>
        <v>3158407.9999999995</v>
      </c>
      <c r="E16" s="21">
        <f t="shared" si="0"/>
        <v>63.048955609391712</v>
      </c>
      <c r="F16" s="26">
        <f>SUM(F4:F15)</f>
        <v>4053748.3099999996</v>
      </c>
      <c r="G16" s="21">
        <f t="shared" si="1"/>
        <v>77.913273308277979</v>
      </c>
    </row>
    <row r="17" spans="1:7" x14ac:dyDescent="0.3">
      <c r="A17" s="30"/>
      <c r="B17" s="30"/>
      <c r="C17" s="30"/>
      <c r="D17" s="30"/>
      <c r="E17" s="30"/>
      <c r="F17" s="8"/>
      <c r="G17" s="8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МР 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'МР '!LAST_CELL</vt:lpstr>
      <vt:lpstr>'МР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rep:2.42.0.101</dc:description>
  <cp:lastModifiedBy>Ковригина</cp:lastModifiedBy>
  <cp:lastPrinted>2019-06-24T12:10:06Z</cp:lastPrinted>
  <dcterms:created xsi:type="dcterms:W3CDTF">2017-08-30T15:41:23Z</dcterms:created>
  <dcterms:modified xsi:type="dcterms:W3CDTF">2019-10-10T13:28:51Z</dcterms:modified>
</cp:coreProperties>
</file>