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8580" yWindow="225" windowWidth="15015" windowHeight="12315" activeTab="3"/>
  </bookViews>
  <sheets>
    <sheet name="Доходная часть" sheetId="2" r:id="rId1"/>
    <sheet name="Расходная часть" sheetId="3" r:id="rId2"/>
    <sheet name="Источники" sheetId="4" r:id="rId3"/>
    <sheet name="Сведения" sheetId="5" r:id="rId4"/>
  </sheets>
  <externalReferences>
    <externalReference r:id="rId5"/>
  </externalReferences>
  <definedNames>
    <definedName name="_xlnm.Print_Titles" localSheetId="0">'Доходная часть'!$12:$12</definedName>
    <definedName name="_xlnm.Print_Titles" localSheetId="1">'Расходная часть'!$12:$12</definedName>
    <definedName name="_xlnm.Print_Area" localSheetId="0">'Доходная часть'!$A$1:$E$64</definedName>
    <definedName name="_xlnm.Print_Area" localSheetId="2">Источники!$A$1:$E$20</definedName>
    <definedName name="_xlnm.Print_Area" localSheetId="1">'Расходная часть'!$A$1:$E$205</definedName>
    <definedName name="_xlnm.Print_Area" localSheetId="3">Сведения!$A$1:$C$41</definedName>
  </definedNames>
  <calcPr calcId="145621"/>
</workbook>
</file>

<file path=xl/calcChain.xml><?xml version="1.0" encoding="utf-8"?>
<calcChain xmlns="http://schemas.openxmlformats.org/spreadsheetml/2006/main">
  <c r="D14" i="4" l="1"/>
  <c r="C14" i="4"/>
  <c r="D15" i="4"/>
  <c r="E15" i="4"/>
  <c r="C15" i="4"/>
  <c r="C20" i="4"/>
  <c r="E17" i="4" l="1"/>
  <c r="E19" i="4"/>
  <c r="E20" i="4"/>
  <c r="C19" i="4"/>
  <c r="E14" i="4"/>
  <c r="D16" i="4"/>
  <c r="E16" i="4" s="1"/>
  <c r="D17" i="4"/>
  <c r="D18" i="4"/>
  <c r="D13" i="4" s="1"/>
  <c r="C18" i="4" l="1"/>
  <c r="C13" i="4" s="1"/>
  <c r="E13" i="4" s="1"/>
  <c r="E18" i="4" l="1"/>
  <c r="C20" i="5" l="1"/>
  <c r="B21" i="5" l="1"/>
  <c r="C21" i="5"/>
  <c r="C19" i="5"/>
  <c r="B19" i="5"/>
  <c r="B16" i="5"/>
  <c r="C16" i="5"/>
  <c r="B17" i="5"/>
  <c r="C17" i="5"/>
  <c r="B18" i="5"/>
  <c r="C18" i="5"/>
  <c r="C15" i="5"/>
  <c r="B15" i="5"/>
  <c r="C14" i="5"/>
  <c r="B14" i="5"/>
  <c r="C13" i="5"/>
  <c r="B13" i="5"/>
  <c r="C22" i="5"/>
  <c r="B22" i="5"/>
  <c r="B20" i="5"/>
  <c r="C11" i="5" l="1"/>
  <c r="B11" i="5"/>
  <c r="C33" i="5" l="1"/>
  <c r="A7" i="4" l="1"/>
  <c r="B33" i="5" l="1"/>
  <c r="A3" i="5" l="1"/>
  <c r="A3" i="4"/>
  <c r="A3" i="3"/>
  <c r="C1" i="5"/>
  <c r="E1" i="4"/>
  <c r="A7" i="3"/>
  <c r="E1" i="3"/>
  <c r="A4" i="5" l="1"/>
  <c r="A4" i="4"/>
  <c r="A2" i="5"/>
  <c r="A2" i="4"/>
  <c r="A4" i="3" l="1"/>
  <c r="A8" i="5" l="1"/>
  <c r="A5" i="5"/>
  <c r="A9" i="4" l="1"/>
  <c r="A9" i="3"/>
  <c r="A6" i="3"/>
  <c r="A2" i="3"/>
</calcChain>
</file>

<file path=xl/sharedStrings.xml><?xml version="1.0" encoding="utf-8"?>
<sst xmlns="http://schemas.openxmlformats.org/spreadsheetml/2006/main" count="582" uniqueCount="528">
  <si>
    <t>1</t>
  </si>
  <si>
    <t>2</t>
  </si>
  <si>
    <t>3</t>
  </si>
  <si>
    <t>4</t>
  </si>
  <si>
    <t>5</t>
  </si>
  <si>
    <t>00010000000000000000</t>
  </si>
  <si>
    <t>НАЛОГОВЫЕ И НЕНАЛОГОВЫЕ ДОХОДЫ</t>
  </si>
  <si>
    <t>00010100000000000000</t>
  </si>
  <si>
    <t>НАЛОГИ НА ПРИБЫЛЬ, ДОХОДЫ</t>
  </si>
  <si>
    <t>00010102000010000110</t>
  </si>
  <si>
    <t>Налог на доходы физических лиц</t>
  </si>
  <si>
    <t>00010300000000000000</t>
  </si>
  <si>
    <t>НАЛОГИ НА ТОВАРЫ (РАБОТЫ, УСЛУГИ), РЕАЛИЗУЕМЫЕ НА ТЕРРИТОРИИ РОССИЙСКОЙ ФЕДЕРАЦИИ</t>
  </si>
  <si>
    <t>00010302000010000110</t>
  </si>
  <si>
    <t>Акцизы по подакцизным товарам (продукции), производимым на территории Российской Федерации</t>
  </si>
  <si>
    <t>00010500000000000000</t>
  </si>
  <si>
    <t>НАЛОГИ НА СОВОКУПНЫЙ ДОХОД</t>
  </si>
  <si>
    <t>00010501000000000110</t>
  </si>
  <si>
    <t>Налог, взимаемый в связи с применением упрощенной системы налогообложения</t>
  </si>
  <si>
    <t>00010503000010000110</t>
  </si>
  <si>
    <t>Единый сельскохозяйственный налог</t>
  </si>
  <si>
    <t>00010504000020000110</t>
  </si>
  <si>
    <t>Налог, взимаемый в связи с применением патентной системы налогообложения</t>
  </si>
  <si>
    <t>00010600000000000000</t>
  </si>
  <si>
    <t>00010606000000000110</t>
  </si>
  <si>
    <t>00010800000000000000</t>
  </si>
  <si>
    <t>ГОСУДАРСТВЕННАЯ ПОШЛИНА</t>
  </si>
  <si>
    <t>00010803000010000110</t>
  </si>
  <si>
    <t>Государственная пошлина по делам, рассматриваемым в судах общей юрисдикции, мировыми судьями</t>
  </si>
  <si>
    <t>00011100000000000000</t>
  </si>
  <si>
    <t>ДОХОДЫ ОТ ИСПОЛЬЗОВАНИЯ ИМУЩЕСТВА, НАХОДЯЩЕГОСЯ В ГОСУДАРСТВЕННОЙ И МУНИЦИПАЛЬНОЙ СОБСТВЕННОСТИ</t>
  </si>
  <si>
    <t>00011105000000000120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</si>
  <si>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</si>
  <si>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</si>
  <si>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</si>
  <si>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00011200000000000000</t>
  </si>
  <si>
    <t>ПЛАТЕЖИ ПРИ ПОЛЬЗОВАНИИ ПРИРОДНЫМИ РЕСУРСАМИ</t>
  </si>
  <si>
    <t>00011201000010000120</t>
  </si>
  <si>
    <t>Плата за негативное воздействие на окружающую среду</t>
  </si>
  <si>
    <t>00011300000000000000</t>
  </si>
  <si>
    <t>ДОХОДЫ ОТ ОКАЗАНИЯ ПЛАТНЫХ УСЛУГ И КОМПЕНСАЦИИ ЗАТРАТ ГОСУДАРСТВА</t>
  </si>
  <si>
    <t>00011302000000000130</t>
  </si>
  <si>
    <t>Доходы от компенсации затрат государства</t>
  </si>
  <si>
    <t>00011400000000000000</t>
  </si>
  <si>
    <t>ДОХОДЫ ОТ ПРОДАЖИ МАТЕРИАЛЬНЫХ И НЕМАТЕРИАЛЬНЫХ АКТИВОВ</t>
  </si>
  <si>
    <t>00011402000000000000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</si>
  <si>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</si>
  <si>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00011406000000000430</t>
  </si>
  <si>
    <t>Доходы от продажи земельных участков, находящихся в государственной и муниципальной собственности</t>
  </si>
  <si>
    <t>00011600000000000000</t>
  </si>
  <si>
    <t>ШТРАФЫ, САНКЦИИ, ВОЗМЕЩЕНИЕ УЩЕРБА</t>
  </si>
  <si>
    <t>00011601000010000140</t>
  </si>
  <si>
    <t>Административные штрафы, установленные Кодексом Российской Федерации об административных правонарушениях</t>
  </si>
  <si>
    <t>00011610000000000140</t>
  </si>
  <si>
    <t>Платежи в целях возмещения причиненного ущерба (убытков)</t>
  </si>
  <si>
    <t>00011611000010000140</t>
  </si>
  <si>
    <t>Платежи, уплачиваемые в целях возмещения вреда</t>
  </si>
  <si>
    <t>00011700000000000000</t>
  </si>
  <si>
    <t>ПРОЧИЕ НЕНАЛОГОВЫЕ ДОХОДЫ</t>
  </si>
  <si>
    <t>00011701000000000180</t>
  </si>
  <si>
    <t>Невыясненные поступления</t>
  </si>
  <si>
    <t>00020000000000000000</t>
  </si>
  <si>
    <t>БЕЗВОЗМЕЗДНЫЕ ПОСТУПЛЕНИЯ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</si>
  <si>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</si>
  <si>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</si>
  <si>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</si>
  <si>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Дотации бюджетам бюджетной системы Российской Федерации</t>
  </si>
  <si>
    <t>00020220000000000150</t>
  </si>
  <si>
    <t>Субсидии бюджетам бюджетной системы Российской Федерации (межбюджетные субсидии)</t>
  </si>
  <si>
    <t>00020230000000000150</t>
  </si>
  <si>
    <t>Субвенции бюджетам бюджетной системы Российской Федерации</t>
  </si>
  <si>
    <t>00020240000000000150</t>
  </si>
  <si>
    <t>Иные межбюджетные трансферты</t>
  </si>
  <si>
    <t>Итого:</t>
  </si>
  <si>
    <t>Процент исполнения</t>
  </si>
  <si>
    <t>Плановые назначения</t>
  </si>
  <si>
    <t>00010601000000000110</t>
  </si>
  <si>
    <t>00010804000010000110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</si>
  <si>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</si>
  <si>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00011705000000000180</t>
  </si>
  <si>
    <t>Прочие неналоговые доходы</t>
  </si>
  <si>
    <t>00020700000000000000</t>
  </si>
  <si>
    <t>ПРОЧИЕ БЕЗВОЗМЕЗДНЫЕ ПОСТУПЛЕНИЯ</t>
  </si>
  <si>
    <t>Код целевой статьи</t>
  </si>
  <si>
    <t>Наименование целевой статьи</t>
  </si>
  <si>
    <t>Содержание автомобильных дорог общего пользования местного значения</t>
  </si>
  <si>
    <t>Содержание объектов муниципальной собственности</t>
  </si>
  <si>
    <t>Выполнение планового объема оказываемых муниципальных услуг, установленного муниципальным заданием</t>
  </si>
  <si>
    <t>Субвенции на реализацию муниципальными дошкольными и общеобразовательными организациями в Республике Коми образовательных программ</t>
  </si>
  <si>
    <t>Субвенции на предоставление компенсации родителям (законным представителям) платы за присмотр и уход за детьми, посещающими образовательные организации на территории Республики Коми, реализующие образовательную программу дошкольного образования</t>
  </si>
  <si>
    <t>Реализация народных проектов в сфере образования, прошедших отбор в рамках проекта "Народный бюджет"</t>
  </si>
  <si>
    <t>Организация оздоровления и отдыха детей на базе выездных оздоровительных лагерей</t>
  </si>
  <si>
    <t>Проведение культурно-досуговых мероприятий</t>
  </si>
  <si>
    <t>Организация, проведение официальных физкультурно-оздоровительных спортивных мероприятий для населения, в том числе для лиц с ограниченными возможностями</t>
  </si>
  <si>
    <t>Участие в спортивных мероприятиях республиканского, межрегионального и всероссийского уровня</t>
  </si>
  <si>
    <t>Содержание улично-дорожной сети</t>
  </si>
  <si>
    <t>Резервный фонд по предупреждению и ликвидации чрезвычайных ситуаций и последствий стихийных бедствий</t>
  </si>
  <si>
    <t>Код источника по бюджетной классификации</t>
  </si>
  <si>
    <t xml:space="preserve">Исполнено </t>
  </si>
  <si>
    <t>Наименование доходов и расходов</t>
  </si>
  <si>
    <t>ДОХОДЫ, всего</t>
  </si>
  <si>
    <t>в том числе:</t>
  </si>
  <si>
    <t>БЕЗВОЗМЕЗДНЫЕ  ПОСТУПЛЕНИЯ</t>
  </si>
  <si>
    <t xml:space="preserve">                  Дотации</t>
  </si>
  <si>
    <t xml:space="preserve">                  Субсидии</t>
  </si>
  <si>
    <t xml:space="preserve">                  Субвенции</t>
  </si>
  <si>
    <t xml:space="preserve">                  Иные межбюджетные трансферты</t>
  </si>
  <si>
    <t>РАСХОДЫ, всего</t>
  </si>
  <si>
    <t xml:space="preserve"> Дефицит бюджета:                                                                                                                                      ("-" - дефицит, "+" - превышение доходов над расходами)</t>
  </si>
  <si>
    <t>Налог на имущество физических лиц</t>
  </si>
  <si>
    <t>Земельный налог</t>
  </si>
  <si>
    <t xml:space="preserve">                                                                                             </t>
  </si>
  <si>
    <t>Код дохода по бюджетной классификации</t>
  </si>
  <si>
    <t xml:space="preserve">Наименование показателя </t>
  </si>
  <si>
    <t>00011406300000000430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</si>
  <si>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</si>
  <si>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 xml:space="preserve">Плановые назначения </t>
  </si>
  <si>
    <t>Исполнено</t>
  </si>
  <si>
    <t>0100000000</t>
  </si>
  <si>
    <t>0200000000</t>
  </si>
  <si>
    <t>0300000000</t>
  </si>
  <si>
    <t>0400000000</t>
  </si>
  <si>
    <t>Cофинансирование расходных обязательств органов местного самоуправления, связанных с повышением оплаты труда отдельных категорий работников в сфере образования</t>
  </si>
  <si>
    <t>0500000000</t>
  </si>
  <si>
    <t>Софинансирование расходных обязательств, связанных с повышением оплаты труда работникам муниципальных учреждений культуры</t>
  </si>
  <si>
    <t>0600000000</t>
  </si>
  <si>
    <t>0700000000</t>
  </si>
  <si>
    <t>Муниципальная программа "Развитие муниципального управления"</t>
  </si>
  <si>
    <t>Поддержание работоспособности инфраструктуры связи, созданной в рамках реализации инвестиционных проектов, связанных с развитием инфраструктуры связи на территориях труднодоступных и малонаселенных пунктов в Республике Коми</t>
  </si>
  <si>
    <t>0800000000</t>
  </si>
  <si>
    <t>Укрепление материально-технической базы и создание безопасных условий в учреждениях социальной сферы</t>
  </si>
  <si>
    <t>Организация временного трудоустройства несовершеннолетних граждан в возрасте от 14 до 18 лет</t>
  </si>
  <si>
    <t>Антитеррористическая защищенность учреждений и объектов с массовым пребыванием людей</t>
  </si>
  <si>
    <t>0900000000</t>
  </si>
  <si>
    <t>Муниципальная программа "Социальная защита населения"</t>
  </si>
  <si>
    <t>Реализация народных проектов по обустройству источников холодного водоснабжения, прошедших отбор в рамках проекта "Народный бюджет"</t>
  </si>
  <si>
    <t>9900000000</t>
  </si>
  <si>
    <t>Наименование показателя</t>
  </si>
  <si>
    <t>УТВЕРЖДЕНО</t>
  </si>
  <si>
    <t>Единица измерения: тыс руб</t>
  </si>
  <si>
    <t xml:space="preserve"> </t>
  </si>
  <si>
    <t>постановлением администрации</t>
  </si>
  <si>
    <t>Единица измерения: рубль</t>
  </si>
  <si>
    <t>НАЛОГИ НА ИМУЩЕСТВО</t>
  </si>
  <si>
    <t>0210000000</t>
  </si>
  <si>
    <t>0310000000</t>
  </si>
  <si>
    <t>0320000000</t>
  </si>
  <si>
    <t>0410000000</t>
  </si>
  <si>
    <t>0420000000</t>
  </si>
  <si>
    <t>0430000000</t>
  </si>
  <si>
    <t>0440000000</t>
  </si>
  <si>
    <t>Подпрограмма "Обеспечение условий для реализации муниципальной программы"</t>
  </si>
  <si>
    <t>0510000000</t>
  </si>
  <si>
    <t>Подпрограмма "Развитие учреждений культуры дополнительного образования"</t>
  </si>
  <si>
    <t>0520000000</t>
  </si>
  <si>
    <t>Подпрограмма "Развитие библиотечного дела"</t>
  </si>
  <si>
    <t>0530000000</t>
  </si>
  <si>
    <t>Подпрограмма "Развитие музейного дела"</t>
  </si>
  <si>
    <t>0540000000</t>
  </si>
  <si>
    <t>0550000000</t>
  </si>
  <si>
    <t>0560000000</t>
  </si>
  <si>
    <t>Подпрограмма "Хозяйственно-техническое обеспечение учреждений"</t>
  </si>
  <si>
    <t>0570000000</t>
  </si>
  <si>
    <t>Подпрограмма "Развитие и сохранение национальных культур"</t>
  </si>
  <si>
    <t>0620000000</t>
  </si>
  <si>
    <t>Подпрограмма "Массовая физическая культура"</t>
  </si>
  <si>
    <t>0630000000</t>
  </si>
  <si>
    <t>Подпрограмма "Спорт высоких достижений"</t>
  </si>
  <si>
    <t>0710000000</t>
  </si>
  <si>
    <t>Подпрограмма "Управление муниципальными финансами"</t>
  </si>
  <si>
    <t>0720000000</t>
  </si>
  <si>
    <t>Подпрограмма "Управление муниципальным имуществом"</t>
  </si>
  <si>
    <t>0730000000</t>
  </si>
  <si>
    <t>Подпрограмма "Муниципальное управление"</t>
  </si>
  <si>
    <t>0810000000</t>
  </si>
  <si>
    <t>Подпрограмма "Профилактика преступлений и иных правонарушений"</t>
  </si>
  <si>
    <t>0820000000</t>
  </si>
  <si>
    <t>Подпрограмма "Профилактика безнадзорности, правонарушений и преступлений несовершеннолетних"</t>
  </si>
  <si>
    <t>0840000000</t>
  </si>
  <si>
    <t>Подпрограмма "Гражданская оборона, защита населения и территорий от чрезвычайных ситуаций"</t>
  </si>
  <si>
    <t>Подпрограмма "Профилактика терроризма и экстремизма"</t>
  </si>
  <si>
    <t>0930000000</t>
  </si>
  <si>
    <t>Подпрограмма "Социальная защита населения"</t>
  </si>
  <si>
    <t>Численность муниципальных должностей органов местного самоуправления, чел.</t>
  </si>
  <si>
    <t>Численность муниципальных служащих органов местного самоуправления, чел.</t>
  </si>
  <si>
    <t xml:space="preserve">Численность работников органов местного самоуправления и муниципальных учреждений, чел. </t>
  </si>
  <si>
    <t>Справочно: Сведения о численности муниципальных служащих органов местного самоуправления, работниках муниципальных учреждений и фактических затратах на их денежное содержание</t>
  </si>
  <si>
    <t>Фактические затраты на их содержание, тыс. руб.</t>
  </si>
  <si>
    <t>ВОЗВРАТ ОСТАТКОВ СУБСИДИЙ, СУБВЕНЦИЙ И ИНЫХ МЕЖБЮДЖЕТНЫХ ТРАНСФЕРТОВ, ИМЕЮЩИХ ЦЕЛЕВОЕ НАЗНАЧЕНИЕ, ПРОШЛЫХ ЛЕТ</t>
  </si>
  <si>
    <t>Реализация народных проектов в сфере ДОРОЖНОЙ ДЕЯТЕЛЬНОСТИ, прошедших отбор в рамках проекта "Народный бюджет"</t>
  </si>
  <si>
    <t>Формирование и проведение государственного кадастрового учета земельных участков под многоквартирными домами и муниципальными объектами, паспортизация муниципальных объектов, определение рыночной стоимости объектов недвижимости</t>
  </si>
  <si>
    <t>Подпрограмма "Поддержка социально ориентированных некоммерческих организаций"</t>
  </si>
  <si>
    <t>Предоставление субсидий СОНКО, деятельность которых направлена на решение социальных проблем</t>
  </si>
  <si>
    <t>0130000000</t>
  </si>
  <si>
    <t>Подпрограмма "Развитие лесного хозяйства"</t>
  </si>
  <si>
    <t>Субвенции на возмещение недополученных доходов, возникающих в результате государственного регулирования цен на топливо твердое, - используемое для нужд отопления</t>
  </si>
  <si>
    <t>Подпрограмма "Охрана окружающей среды"</t>
  </si>
  <si>
    <t>Увековечивание памяти военнослужащих, погибших в ходе специальной военной операции</t>
  </si>
  <si>
    <t>0340000000</t>
  </si>
  <si>
    <t>0770000000</t>
  </si>
  <si>
    <t>00011601330000000140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</si>
  <si>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</si>
  <si>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</si>
  <si>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Развитие системы оценки качества образования</t>
  </si>
  <si>
    <t>00021900000000000000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</si>
  <si>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</si>
  <si>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Ежемесячное денежное вознаграждение за классное руководство педагогическим работникам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</si>
  <si>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0650000000</t>
  </si>
  <si>
    <t>муниципального округа "Княжпогостский"</t>
  </si>
  <si>
    <t xml:space="preserve">ОТЧЕТ ОБ ИСПОЛНЕНИИ БЮДЖЕТА МУНИЦИПАЛЬНОГО ОКРУГА "КНЯЖПОГОСТСКИЙ" </t>
  </si>
  <si>
    <t xml:space="preserve">ПО ДОХОДАМ </t>
  </si>
  <si>
    <t>ПО РАСХОДАМ</t>
  </si>
  <si>
    <t xml:space="preserve">ПО ИСТОЧНИКАМ ФИНАНСИРОВАНИЯ ДЕФИЦИТА БЮДЖЕТА </t>
  </si>
  <si>
    <t>СВЕДЕНИЯ ОБ ИСПОЛНЕНИИ БЮДЖЕТА МУНИЦИПАЛЬНОГО ОКРУГА "КНЯЖПОГОСТСКИЙ", О ЧИСЛЕННОСТИ МУНИЦИПАЛЬНЫХ СЛУЖАЩИХ, РАБОТНИКАХ МУНИЦИПАЛЬНЫХ УЧРЕЖДЕНИЙ И ФАКТИЧЕСКИХ ЗАТРАТАХ НА ИХ ДЕНЕЖНОЕ СОДЕРЖАНИЕ</t>
  </si>
  <si>
    <t>00010303000010000110</t>
  </si>
  <si>
    <t>Туристический налог</t>
  </si>
  <si>
    <t>00010502000020000110</t>
  </si>
  <si>
    <t>Единый налог на вмененный доход для отдельных видов деятельности</t>
  </si>
  <si>
    <t>00010507000010000110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</si>
  <si>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</si>
  <si>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00020704000140000150</t>
  </si>
  <si>
    <t>Прочие безвозмездные поступления в бюджеты муниципальных округов</t>
  </si>
  <si>
    <t>00021900000140000150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</si>
  <si>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</si>
  <si>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0110000000</t>
  </si>
  <si>
    <t>Реализация народных проектов в сфере малого и среднего предпринимательства, прошедших отбор в рамках проекта "Народный бюджет"</t>
  </si>
  <si>
    <t>Содержание автомобильных дорог общего пользования местного значения за счет средств ДФ</t>
  </si>
  <si>
    <t>Оборудование и содержание ледовых переправ и зимних автомобильных дорог общего пользования местного значения</t>
  </si>
  <si>
    <t>Предоставление земельных участков отдельным категориям граждан</t>
  </si>
  <si>
    <t>Оплата коммунальных услуг</t>
  </si>
  <si>
    <t>Поддержка муниципальных программ формирования современной городской среды</t>
  </si>
  <si>
    <t>Оплата муниципальными учреждениями услуг по обращению с твердыми коммунальными отходами</t>
  </si>
  <si>
    <t>Организация бесплатного горячего питания обучающихся, получающих начальное общее образование в образовательных организациях</t>
  </si>
  <si>
    <t>042Ю650500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</si>
  <si>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образовательных организаций</t>
  </si>
  <si>
    <t>042Ю651790</t>
  </si>
  <si>
    <t>042Ю653030</t>
  </si>
  <si>
    <t>Укрепление материально-технической базы муниципальных учреждений сферы культуры</t>
  </si>
  <si>
    <t>Выполнение муниципального задания (МАО ДО КСШ)</t>
  </si>
  <si>
    <t>0660000000</t>
  </si>
  <si>
    <t>Содействие деятельности старост в поселениях</t>
  </si>
  <si>
    <t>Содействие деятельности народных дружин</t>
  </si>
  <si>
    <t>00021800000000000000</t>
  </si>
  <si>
    <t>00021800000000000150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</si>
  <si>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</si>
  <si>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Муниципальная программа "Содействие развитию экономики"</t>
  </si>
  <si>
    <t>Подпрограмма "Малое и среднего предпринимательство"</t>
  </si>
  <si>
    <t>01101S2800</t>
  </si>
  <si>
    <t>0130173060</t>
  </si>
  <si>
    <t>Муниципальная программа "Развитие дорожной и транспортной системы"</t>
  </si>
  <si>
    <t>Подпрограмма "Обеспечение дорожной деятельности"</t>
  </si>
  <si>
    <t>021019Д000</t>
  </si>
  <si>
    <t>02101SД153</t>
  </si>
  <si>
    <t>021029Д000</t>
  </si>
  <si>
    <t>Капитальный ремонт и ремонт автомобильных дорог общего пользования местного значения за счет средств ДФ</t>
  </si>
  <si>
    <t>021039Д000</t>
  </si>
  <si>
    <t>Оборудование и содержание ледовых переправ за счет средств ДФ</t>
  </si>
  <si>
    <t>02103SД152</t>
  </si>
  <si>
    <t>02104SД151</t>
  </si>
  <si>
    <t>021059Д000</t>
  </si>
  <si>
    <t>Содержание улично-дорожной сети за счет средств ДФ</t>
  </si>
  <si>
    <t>02105Б0000</t>
  </si>
  <si>
    <t>0220000000</t>
  </si>
  <si>
    <t>Подпрограмма "Транспортное обслуживание населения"</t>
  </si>
  <si>
    <t>02201Б0000</t>
  </si>
  <si>
    <t>Организация муниципальных перевозок автомобильным транспортом</t>
  </si>
  <si>
    <t>02202Б0000</t>
  </si>
  <si>
    <t>Организация муниципальных перевозок водным транспортом</t>
  </si>
  <si>
    <t>Муниципальная программа "Развитие жилищного строительства и жилищно-коммунального хозяйства"</t>
  </si>
  <si>
    <t>Подпрограмма "Создание условий для обеспечения доступным и комфортным жильем населения"</t>
  </si>
  <si>
    <t>03101Б0000</t>
  </si>
  <si>
    <t>03102Б0000</t>
  </si>
  <si>
    <t>0310373030</t>
  </si>
  <si>
    <t>Осуществление переданного государственного полномочия по обеспечению жилыми помещениями детей-сирот и детей, оставшихся без попечения родителей</t>
  </si>
  <si>
    <t>03103R0820</t>
  </si>
  <si>
    <t>Подпрограмма "Жилищно-коммунальное хозяйство"</t>
  </si>
  <si>
    <t>03201S2851</t>
  </si>
  <si>
    <t>Оплата муниципальными учреждениями расходов за энергетические ресурсы</t>
  </si>
  <si>
    <t>03201Б0000</t>
  </si>
  <si>
    <t>03202Б0000</t>
  </si>
  <si>
    <t>Организация уличного освещения</t>
  </si>
  <si>
    <t>03203Б0000</t>
  </si>
  <si>
    <t>03203Б1000</t>
  </si>
  <si>
    <t>Обеспечение предоставления услуг по помывке населения в муниципальных банях</t>
  </si>
  <si>
    <t>03204Б0000</t>
  </si>
  <si>
    <t>Организация выполнения отдельных услуг по ритуальному обслуживанию населения, содержание и обустройство мест захоронения</t>
  </si>
  <si>
    <t>03205S2200</t>
  </si>
  <si>
    <t>03206Б0000</t>
  </si>
  <si>
    <t>Разработка схем теплоснабжения, водоснабжения и водоотведения</t>
  </si>
  <si>
    <t>0330000000</t>
  </si>
  <si>
    <t>Подпрограмма "Градостроительная деятельность"</t>
  </si>
  <si>
    <t>03301Б0000</t>
  </si>
  <si>
    <t>Территориальное планирование и градостроительное зонирование территорий</t>
  </si>
  <si>
    <t>Подпрограмма "Переселение граждан из аварийного жилищного фонда"</t>
  </si>
  <si>
    <t>03401Б0000</t>
  </si>
  <si>
    <t>Обеспечение мероприятий по исполнению вступивших в силу решений суда, касающихся жилищного обеспечения</t>
  </si>
  <si>
    <t>Муниципальная программа "Развитие образования"</t>
  </si>
  <si>
    <t>Подпрограмма "Развитие дошкольного образования"</t>
  </si>
  <si>
    <t>0410173010</t>
  </si>
  <si>
    <t>04101S2700</t>
  </si>
  <si>
    <t>04101S2851</t>
  </si>
  <si>
    <t>04101Б0000</t>
  </si>
  <si>
    <t>0410273020</t>
  </si>
  <si>
    <t>Подпрограмма "Развитие общего образования"</t>
  </si>
  <si>
    <t>0420173010</t>
  </si>
  <si>
    <t>04201S2700</t>
  </si>
  <si>
    <t>04201S2851</t>
  </si>
  <si>
    <t>04201Б0000</t>
  </si>
  <si>
    <t>0420273020</t>
  </si>
  <si>
    <t>04203Б0000</t>
  </si>
  <si>
    <t>Укрепление материально-технической базы и создание безопасных условий в общеобразовательных организациях</t>
  </si>
  <si>
    <t>04204Б0000</t>
  </si>
  <si>
    <t>Проведение окружных мероприятий</t>
  </si>
  <si>
    <t>04205Б0000</t>
  </si>
  <si>
    <t>04206L3040</t>
  </si>
  <si>
    <t>04207S2Я00</t>
  </si>
  <si>
    <t>Подпрограмма "Дети и молодёжь"</t>
  </si>
  <si>
    <t>04301S2700</t>
  </si>
  <si>
    <t>04301S2851</t>
  </si>
  <si>
    <t>04301Б0000</t>
  </si>
  <si>
    <t>04302S2040</t>
  </si>
  <si>
    <t>Предоставление субсидии на мероприятия по проведению оздоровительной кампании детей</t>
  </si>
  <si>
    <t>04303Б0000</t>
  </si>
  <si>
    <t>04304Б0000</t>
  </si>
  <si>
    <t>Укрепление материально-технической базы и создание безопасных условий в организациях дополнительного образования</t>
  </si>
  <si>
    <t>04305Б0000</t>
  </si>
  <si>
    <t>Создание условий для функционирования молодежных центров</t>
  </si>
  <si>
    <t>04305Б0001</t>
  </si>
  <si>
    <t>Проведение мероприятий для молодежи</t>
  </si>
  <si>
    <t>04401Б0000</t>
  </si>
  <si>
    <t>Организация деятельности и управление в сфере образования</t>
  </si>
  <si>
    <t>04401Б0100</t>
  </si>
  <si>
    <t>Организация деятельности и управление в сфере образования (муниципальная служба)</t>
  </si>
  <si>
    <t>Муниципальная программа "Развитие отрасли "Культура"</t>
  </si>
  <si>
    <t>05101S2700</t>
  </si>
  <si>
    <t>05101S2851</t>
  </si>
  <si>
    <t>05101Б0000</t>
  </si>
  <si>
    <t>Выполнение муниципального задания (МАО ДО ДШИ)</t>
  </si>
  <si>
    <t>05201S2690</t>
  </si>
  <si>
    <t>05201S2851</t>
  </si>
  <si>
    <t>05201Б0000</t>
  </si>
  <si>
    <t>Выполнение муниципального задания (МБУ КМЦБС)</t>
  </si>
  <si>
    <t>05301S2690</t>
  </si>
  <si>
    <t>05301S2851</t>
  </si>
  <si>
    <t>05301Б0000</t>
  </si>
  <si>
    <t>Выполнение муниципального задания (МБУ КИКМ)</t>
  </si>
  <si>
    <t>0530355900</t>
  </si>
  <si>
    <t>Подпрограмма "Развитие народного художественного творчества и культурно-досуговой деятельности"</t>
  </si>
  <si>
    <t>05401S2690</t>
  </si>
  <si>
    <t>05401S2851</t>
  </si>
  <si>
    <t>05401Б0000</t>
  </si>
  <si>
    <t>Выполнение муниципального задания (МАУ КДК)</t>
  </si>
  <si>
    <t>05402Б0000</t>
  </si>
  <si>
    <t>05404L4670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</si>
  <si>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</si>
  <si>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05404Б0000</t>
  </si>
  <si>
    <t>05501Б0000</t>
  </si>
  <si>
    <t>Организация деятельности и управление в сфере культуры</t>
  </si>
  <si>
    <t>05501Б0100</t>
  </si>
  <si>
    <t>Организация деятельности и управление в сфере культуры (муниципальная служба)</t>
  </si>
  <si>
    <t>05601S2690</t>
  </si>
  <si>
    <t>05601S2851</t>
  </si>
  <si>
    <t>05601Б0000</t>
  </si>
  <si>
    <t>Выполнение муниципального задания (МБУ ЦХТО)</t>
  </si>
  <si>
    <t>05701S2690</t>
  </si>
  <si>
    <t>05701S2851</t>
  </si>
  <si>
    <t>05701Б0000</t>
  </si>
  <si>
    <t>Выполнения муниципального задания (МАУ КЦНК)</t>
  </si>
  <si>
    <t>Муниципальная программа "Развитие физической культуры и спорта"</t>
  </si>
  <si>
    <t>0610000000</t>
  </si>
  <si>
    <t>Подпрограмма "Развитие инфраструктуры физической культуры и спорта"</t>
  </si>
  <si>
    <t>06101Б0000</t>
  </si>
  <si>
    <t>Оснащение объектов спортивной инфраструктуры спортивно-технологическим оборудованием</t>
  </si>
  <si>
    <t>06201Б0000</t>
  </si>
  <si>
    <t>06301Б0000</t>
  </si>
  <si>
    <t>Подпрограмма "Развитие организаций дополнительного образования в сфере физической культуры и спорта"</t>
  </si>
  <si>
    <t>06501S2700</t>
  </si>
  <si>
    <t>06501S2851</t>
  </si>
  <si>
    <t>06501Б0000</t>
  </si>
  <si>
    <t>06502Б0000</t>
  </si>
  <si>
    <t>Укрепление материально-технической базы организаций дополнительного образования в сфере физической культуры</t>
  </si>
  <si>
    <t>06601Б0000</t>
  </si>
  <si>
    <t>Организация деятельности и управление в сфере физической культуры и спорта</t>
  </si>
  <si>
    <t>06601Б0100</t>
  </si>
  <si>
    <t>Организация деятельности и управление в сфере физической культуры и спорта (муниципальная служба)</t>
  </si>
  <si>
    <t>07101Б0000</t>
  </si>
  <si>
    <t>Организация деятельности и управление в сфере финансов</t>
  </si>
  <si>
    <t>07101Б0100</t>
  </si>
  <si>
    <t>Организация деятельности и управление в сфере финансов (муниципальная служба)</t>
  </si>
  <si>
    <t>07102Б0000</t>
  </si>
  <si>
    <t>Исполнение расходных обязательств на обслуживание муниципального долга</t>
  </si>
  <si>
    <t>07201Б0000</t>
  </si>
  <si>
    <t>Организация деятельности и управление в сфере муниципального имущества</t>
  </si>
  <si>
    <t>07201Б0100</t>
  </si>
  <si>
    <t>Организация деятельности и управление в сфере муниципального имущества (муниципальная служба)</t>
  </si>
  <si>
    <t>07202S2840</t>
  </si>
  <si>
    <t>07301Б0000</t>
  </si>
  <si>
    <t>Организация деятельности и управление в сфере установленных функций органов местного самоуправления</t>
  </si>
  <si>
    <t>07301Б0100</t>
  </si>
  <si>
    <t>Организация деятельности и управление в сфере установленных функций органов местного самоуправления (муниципальная служба)</t>
  </si>
  <si>
    <t>07302Б0000</t>
  </si>
  <si>
    <t>Обеспечение функций территориальных органов</t>
  </si>
  <si>
    <t>07303Б0000</t>
  </si>
  <si>
    <t>0740000000</t>
  </si>
  <si>
    <t>Подпрограмма "Электронный муниципалитет"</t>
  </si>
  <si>
    <t>07401Б0000</t>
  </si>
  <si>
    <t>Использование информационных систем и электронных площадок</t>
  </si>
  <si>
    <t>0750000000</t>
  </si>
  <si>
    <t>Подпрограмма "Противодействие коррупции"</t>
  </si>
  <si>
    <t>07501Б0000</t>
  </si>
  <si>
    <t>Повышение эффективности противодействия коррупции</t>
  </si>
  <si>
    <t>0760000000</t>
  </si>
  <si>
    <t>Подпрограмма "Организация и проведение выборов, референдумов"</t>
  </si>
  <si>
    <t>07601Б0000</t>
  </si>
  <si>
    <t>Организация выборной деятельности</t>
  </si>
  <si>
    <t>Подпрограмма "Реализация прочих функций подведомственных учреждений"</t>
  </si>
  <si>
    <t>07701Б0000</t>
  </si>
  <si>
    <t>Обеспечение функций МКУ "Городское хозяйство"</t>
  </si>
  <si>
    <t>07702S2851</t>
  </si>
  <si>
    <t>07702Б0000</t>
  </si>
  <si>
    <t>Выполнение муниципального задания МБУ "РЕСУРС-МАСТЕР"</t>
  </si>
  <si>
    <t>Муниципальная программа "Профилактика правонарушений и обеспечение безопасности"</t>
  </si>
  <si>
    <t>0810173150</t>
  </si>
  <si>
    <t>Осуществление переданных полномочий Республики Коми, предусмотренных пунктом 6 статьи 1, статьями 2, 2(1) и 3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</si>
  <si>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08102Б0000</t>
  </si>
  <si>
    <t>08103Б0000</t>
  </si>
  <si>
    <t>08201Б0000</t>
  </si>
  <si>
    <t>0830000000</t>
  </si>
  <si>
    <t>0830182710</t>
  </si>
  <si>
    <t>08301Б0000</t>
  </si>
  <si>
    <t>Создание, реконструкция и поддержание в состоянии постоянной готовности муниципальной системы оповещения населения</t>
  </si>
  <si>
    <t>08401Б0000</t>
  </si>
  <si>
    <t>0850000000</t>
  </si>
  <si>
    <t>08501Б0000</t>
  </si>
  <si>
    <t>Организация мероприятий по охране окружающей среды</t>
  </si>
  <si>
    <t>0920000000</t>
  </si>
  <si>
    <t>0920173190</t>
  </si>
  <si>
    <t>Осуществление переданного государственного полномочия Республики Коми по предоставлению мер социальной поддержки в форме выплаты компенсации педагогическим работникам муниципальных образовательных организаций в Республике Коми, работающим и проживающим в сельских населенных пунктах или поселках городского типа</t>
  </si>
  <si>
    <t>09202Б0000</t>
  </si>
  <si>
    <t>09301Б0000</t>
  </si>
  <si>
    <t>1000000000</t>
  </si>
  <si>
    <t>Муниципальная программа "Формирование современной городской (сельской) среды"</t>
  </si>
  <si>
    <t>1010000000</t>
  </si>
  <si>
    <t>Подпрограмма "Благоустройство территорий"</t>
  </si>
  <si>
    <t>10101Б0000</t>
  </si>
  <si>
    <t>Благоустройство дворовых территорий и территорий общего пользования</t>
  </si>
  <si>
    <t>101И455550</t>
  </si>
  <si>
    <t>1020000000</t>
  </si>
  <si>
    <t>Подпрограмма "Организация деятельности по обращению с твердыми коммунальными отходами"</t>
  </si>
  <si>
    <t>10201S2850</t>
  </si>
  <si>
    <t>10201Б0000</t>
  </si>
  <si>
    <t>10202Б0000</t>
  </si>
  <si>
    <t>Содержание и оборудование контейнерных площадок</t>
  </si>
  <si>
    <t>1030000000</t>
  </si>
  <si>
    <t>Подпрограмма "Организация деятельности по обращению с животными без владельцев"</t>
  </si>
  <si>
    <t>1030173120</t>
  </si>
  <si>
    <t>Осуществление переданного государственного полномочия по организации деятельности по обращению с животными без владельцев</t>
  </si>
  <si>
    <t>Непрограммные направления деятельности</t>
  </si>
  <si>
    <t>9900000101</t>
  </si>
  <si>
    <t>Глава муниципального образования</t>
  </si>
  <si>
    <t>9900000102</t>
  </si>
  <si>
    <t>Председатель контрольно-счетной палаты муниципального образования</t>
  </si>
  <si>
    <t>9900000103</t>
  </si>
  <si>
    <t>Аудитор контрольно-счетной палаты муниципального образования</t>
  </si>
  <si>
    <t>9900051180</t>
  </si>
  <si>
    <t>Осуществление полномочий по первичному воинскому учету органами местного самоуправления муниципального округа</t>
  </si>
  <si>
    <t>9900051200</t>
  </si>
  <si>
    <t>Осуществление государственных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</si>
  <si>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9900073050</t>
  </si>
  <si>
    <t>Осуществление государственных полномочий Республики Коми, предусмотренных пунктами 11 и 12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</si>
  <si>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9900073070</t>
  </si>
  <si>
    <t>Осуществление государственных полномочий, предусмотренных подпунктом "А" пункта 5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</si>
  <si>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9900073080</t>
  </si>
  <si>
    <t>Осуществление государственных полномочий Республики Коми, предусмотренных пунктом 4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</si>
  <si>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9900073140</t>
  </si>
  <si>
    <t>Осуществление государственных полномочий Республики Коми, предусмотренных пунктом 8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</si>
  <si>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9900073170</t>
  </si>
  <si>
    <t>Осуществление государственных полномочий Республики Коми, предусмотренных пунктом 7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</si>
  <si>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9900073180</t>
  </si>
  <si>
    <t>Осуществление государственных полномочий Республики Коми, предусмотренных пунктом 13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</si>
  <si>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9900073195</t>
  </si>
  <si>
    <t>Осуществление государственных полномочий Республики Коми, предусмотренных пунктом 14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</si>
  <si>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9900092920</t>
  </si>
  <si>
    <t>Выполнение других обязательств муниципального образования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</si>
  <si>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</si>
  <si>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</si>
  <si>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</si>
  <si>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</si>
  <si>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</si>
  <si>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</si>
  <si>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</si>
  <si>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</si>
  <si>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</si>
  <si>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ОБСЛУЖИВАНИЕ ГОСУДАРСТВЕННОГО (МУНИЦИПАЛЬНОГО) ДОЛГА</t>
  </si>
  <si>
    <t>00011715000000000150</t>
  </si>
  <si>
    <t>Инициативные платежи</t>
  </si>
  <si>
    <t>04103S4091</t>
  </si>
  <si>
    <t>Укрепление материально-технической базы и создание безопасных условий в рамках реализации инициативных проектов в Республике Коми, прошедших конкурсный отбор</t>
  </si>
  <si>
    <t>04103Г4091</t>
  </si>
  <si>
    <t>Укрепление материально-технической базы и создание безопасных условий в рамках реализации инициативных проектов в Республике Коми, прошедших конкурсный отбор (инициативные платежи)</t>
  </si>
  <si>
    <t>04203S4092</t>
  </si>
  <si>
    <t>Укрепление материально-технической базы и создание безопасных условий в общеобразовательных организациях в рамках реализации инициативных проектов в Республике Коми, прошедших конкурсный отбор</t>
  </si>
  <si>
    <t>04203Г4092</t>
  </si>
  <si>
    <t>Укрепление материально-технической базы и создание безопасных условий в общеобразовательных организациях в рамках реализации инициативных проектов в Республике Коми, прошедших конкурсный отбор (инициативные платежи)</t>
  </si>
  <si>
    <t>08302Б0000</t>
  </si>
  <si>
    <t>Проведение акарицидных обработок эпидемиологически значимых объектов</t>
  </si>
  <si>
    <t>08402Б0000</t>
  </si>
  <si>
    <t>Противодействие распространению экстремистской идеологии и патриотическое воспитание</t>
  </si>
  <si>
    <t>ИСТОЧНИКИ ФИНАНСИРОВАНИЯ ДЕФИЦИТА БЮДЖЕТА МУНИЦИПАЛЬНОГО ОКРУГА "КНЯЖПОГОСТСКИЙ"</t>
  </si>
  <si>
    <t>ИСТОЧНИКИ ВНУТРЕННЕГО ФИНАНСИРОВАНИЯ ДЕФИЦИТА БЮДЖЕТА МУНИЦИПАЛЬНОГО ОКРУГА "КНЯЖПОГОСТСКИЙ"</t>
  </si>
  <si>
    <t>Привлечение муниципальными округами кредитов от кредитных организаций в валюте Российской Федерации</t>
  </si>
  <si>
    <t>Погашение муниципальными округами кредитов от кредитных организаций в валюте Российской Федерации</t>
  </si>
  <si>
    <t>Изменение остатков средств на счетах по учету средств бюджетов</t>
  </si>
  <si>
    <t>Увеличение прочих остатков денежных средств бюджетов муниципальных округов</t>
  </si>
  <si>
    <t>Уменьшение прочих остатков денежных средств бюджетов муниципальных округов</t>
  </si>
  <si>
    <t xml:space="preserve"> 000 0105020114 0000 610</t>
  </si>
  <si>
    <t xml:space="preserve"> 000 0105020114 0000 510</t>
  </si>
  <si>
    <t xml:space="preserve"> 000 0105000000 0000 000</t>
  </si>
  <si>
    <t xml:space="preserve"> 000 0102000014 0000 810</t>
  </si>
  <si>
    <t xml:space="preserve"> 000 0102000014 0000 710</t>
  </si>
  <si>
    <t>Кредиты кредитных организаций в валюте Российской Федерации</t>
  </si>
  <si>
    <t xml:space="preserve"> 000 0102000000 0000 000</t>
  </si>
  <si>
    <t>Х</t>
  </si>
  <si>
    <t>(приложение № 1)</t>
  </si>
  <si>
    <t>(приложение № 2)</t>
  </si>
  <si>
    <t>(приложение № 3)</t>
  </si>
  <si>
    <t>(приложение № 4)</t>
  </si>
  <si>
    <t>от 14 июля 2026 г. № 698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</si>
</sst>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0.00"/>
    <numFmt numFmtId="167" formatCode="#,##0.0,"/>
  </numFmts>
  <fonts count="24" x14ac:knownFonts="1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95B3D7"/>
      </left>
      <right/>
      <top/>
      <bottom style="medium">
        <color rgb="FF95B3D7"/>
      </bottom>
      <diagonal/>
    </border>
    <border>
      <left/>
      <right/>
      <top/>
      <bottom style="medium">
        <color rgb="FF95B3D7"/>
      </bottom>
      <diagonal/>
    </border>
    <border>
      <left/>
      <right style="thin">
        <color rgb="FF95B3D7"/>
      </right>
      <top/>
      <bottom style="medium">
        <color rgb="FF95B3D7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67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0" borderId="4">
      <alignment horizontal="center" vertical="center" wrapText="1"/>
    </xf>
    <xf numFmtId="49" fontId="3" fillId="0" borderId="5">
      <alignment horizontal="center" vertical="center" wrapText="1"/>
    </xf>
    <xf numFmtId="49" fontId="3" fillId="0" borderId="6">
      <alignment horizontal="center" vertical="center" wrapText="1"/>
    </xf>
    <xf numFmtId="49" fontId="3" fillId="0" borderId="7">
      <alignment horizontal="center" vertical="center" wrapText="1"/>
    </xf>
    <xf numFmtId="49" fontId="4" fillId="2" borderId="8">
      <alignment horizontal="center" vertical="top" shrinkToFit="1"/>
    </xf>
    <xf numFmtId="0" fontId="4" fillId="2" borderId="9">
      <alignment horizontal="left" vertical="top" wrapText="1"/>
    </xf>
    <xf numFmtId="4" fontId="4" fillId="2" borderId="9">
      <alignment horizontal="right" vertical="top" wrapText="1" shrinkToFit="1"/>
    </xf>
    <xf numFmtId="4" fontId="4" fillId="2" borderId="10">
      <alignment horizontal="right" vertical="top" shrinkToFit="1"/>
    </xf>
    <xf numFmtId="49" fontId="3" fillId="3" borderId="11">
      <alignment horizontal="center" vertical="top" shrinkToFit="1"/>
    </xf>
    <xf numFmtId="0" fontId="3" fillId="3" borderId="12">
      <alignment horizontal="left" vertical="top" wrapText="1"/>
    </xf>
    <xf numFmtId="4" fontId="3" fillId="3" borderId="12">
      <alignment horizontal="right" vertical="top" shrinkToFit="1"/>
    </xf>
    <xf numFmtId="4" fontId="3" fillId="3" borderId="13">
      <alignment horizontal="right" vertical="top" shrinkToFit="1"/>
    </xf>
    <xf numFmtId="49" fontId="3" fillId="4" borderId="14">
      <alignment horizontal="center" vertical="top" shrinkToFit="1"/>
    </xf>
    <xf numFmtId="0" fontId="3" fillId="4" borderId="15">
      <alignment horizontal="left" vertical="top" wrapText="1"/>
    </xf>
    <xf numFmtId="4" fontId="3" fillId="4" borderId="15">
      <alignment horizontal="right" vertical="top" shrinkToFit="1"/>
    </xf>
    <xf numFmtId="4" fontId="3" fillId="4" borderId="16">
      <alignment horizontal="right" vertical="top" shrinkToFit="1"/>
    </xf>
    <xf numFmtId="49" fontId="5" fillId="0" borderId="14">
      <alignment horizontal="center" vertical="top" shrinkToFit="1"/>
    </xf>
    <xf numFmtId="0" fontId="2" fillId="0" borderId="15">
      <alignment horizontal="left" vertical="top" wrapText="1"/>
    </xf>
    <xf numFmtId="4" fontId="2" fillId="0" borderId="15">
      <alignment horizontal="right" vertical="top" shrinkToFit="1"/>
    </xf>
    <xf numFmtId="4" fontId="6" fillId="0" borderId="16">
      <alignment horizontal="right" vertical="top" shrinkToFit="1"/>
    </xf>
    <xf numFmtId="0" fontId="4" fillId="5" borderId="17"/>
    <xf numFmtId="0" fontId="4" fillId="5" borderId="18"/>
    <xf numFmtId="4" fontId="4" fillId="5" borderId="18">
      <alignment horizontal="right" shrinkToFit="1"/>
    </xf>
    <xf numFmtId="4" fontId="4" fillId="5" borderId="19">
      <alignment horizontal="right" shrinkToFit="1"/>
    </xf>
    <xf numFmtId="0" fontId="7" fillId="0" borderId="0"/>
    <xf numFmtId="0" fontId="7" fillId="0" borderId="0"/>
    <xf numFmtId="0" fontId="7" fillId="0" borderId="0"/>
    <xf numFmtId="0" fontId="2" fillId="0" borderId="1"/>
    <xf numFmtId="0" fontId="2" fillId="0" borderId="1"/>
    <xf numFmtId="0" fontId="11" fillId="0" borderId="1"/>
    <xf numFmtId="0" fontId="8" fillId="0" borderId="1">
      <alignment horizontal="center" wrapText="1"/>
    </xf>
    <xf numFmtId="0" fontId="10" fillId="0" borderId="1"/>
    <xf numFmtId="0" fontId="12" fillId="0" borderId="1"/>
    <xf numFmtId="0" fontId="13" fillId="0" borderId="1">
      <alignment horizontal="left"/>
    </xf>
    <xf numFmtId="0" fontId="14" fillId="0" borderId="1">
      <alignment horizontal="center" vertical="top"/>
    </xf>
    <xf numFmtId="49" fontId="13" fillId="0" borderId="1">
      <alignment horizontal="right"/>
    </xf>
    <xf numFmtId="0" fontId="15" fillId="0" borderId="1"/>
    <xf numFmtId="0" fontId="9" fillId="0" borderId="1"/>
    <xf numFmtId="49" fontId="13" fillId="0" borderId="24">
      <alignment horizontal="center" vertical="center" wrapText="1"/>
    </xf>
    <xf numFmtId="49" fontId="13" fillId="0" borderId="25">
      <alignment horizontal="center" vertical="center" wrapText="1"/>
    </xf>
    <xf numFmtId="0" fontId="13" fillId="0" borderId="26">
      <alignment horizontal="left" wrapText="1"/>
    </xf>
    <xf numFmtId="49" fontId="13" fillId="0" borderId="27">
      <alignment horizontal="center" wrapText="1"/>
    </xf>
    <xf numFmtId="49" fontId="13" fillId="0" borderId="28">
      <alignment horizontal="center"/>
    </xf>
    <xf numFmtId="4" fontId="13" fillId="0" borderId="24">
      <alignment horizontal="right"/>
    </xf>
    <xf numFmtId="0" fontId="13" fillId="0" borderId="29">
      <alignment horizontal="left" wrapText="1"/>
    </xf>
    <xf numFmtId="49" fontId="13" fillId="0" borderId="30">
      <alignment horizontal="center" wrapText="1"/>
    </xf>
    <xf numFmtId="49" fontId="13" fillId="0" borderId="31">
      <alignment horizontal="center"/>
    </xf>
    <xf numFmtId="0" fontId="9" fillId="0" borderId="31"/>
    <xf numFmtId="0" fontId="13" fillId="0" borderId="26">
      <alignment horizontal="left" wrapText="1" indent="1"/>
    </xf>
    <xf numFmtId="49" fontId="13" fillId="0" borderId="32">
      <alignment horizontal="center" wrapText="1"/>
    </xf>
    <xf numFmtId="49" fontId="13" fillId="0" borderId="33">
      <alignment horizontal="center"/>
    </xf>
    <xf numFmtId="4" fontId="13" fillId="0" borderId="33">
      <alignment horizontal="right"/>
    </xf>
    <xf numFmtId="0" fontId="13" fillId="0" borderId="29">
      <alignment horizontal="left" wrapText="1" indent="2"/>
    </xf>
    <xf numFmtId="0" fontId="13" fillId="0" borderId="34">
      <alignment horizontal="left" wrapText="1" indent="2"/>
    </xf>
    <xf numFmtId="49" fontId="13" fillId="0" borderId="32">
      <alignment horizontal="center" shrinkToFit="1"/>
    </xf>
    <xf numFmtId="49" fontId="13" fillId="0" borderId="33">
      <alignment horizontal="center" shrinkToFit="1"/>
    </xf>
    <xf numFmtId="0" fontId="16" fillId="0" borderId="1"/>
    <xf numFmtId="0" fontId="2" fillId="0" borderId="38"/>
    <xf numFmtId="0" fontId="2" fillId="0" borderId="39"/>
    <xf numFmtId="0" fontId="2" fillId="0" borderId="40"/>
    <xf numFmtId="49" fontId="2" fillId="0" borderId="15">
      <alignment horizontal="center" vertical="top" shrinkToFit="1"/>
    </xf>
    <xf numFmtId="0" fontId="2" fillId="0" borderId="15">
      <alignment horizontal="left" vertical="top" wrapText="1"/>
    </xf>
  </cellStyleXfs>
  <cellXfs count="146">
    <xf numFmtId="0" fontId="0" fillId="0" borderId="0" xfId="0"/>
    <xf numFmtId="0" fontId="18" fillId="0" borderId="0" xfId="0" applyFont="1" applyProtection="1">
      <protection locked="0"/>
    </xf>
    <xf numFmtId="0" fontId="18" fillId="0" borderId="0" xfId="0" applyFont="1" applyAlignment="1" applyProtection="1">
      <alignment horizontal="right"/>
      <protection locked="0"/>
    </xf>
    <xf numFmtId="0" fontId="20" fillId="0" borderId="1" xfId="35" applyFont="1" applyFill="1" applyAlignment="1" applyProtection="1">
      <alignment wrapText="1"/>
      <protection locked="0"/>
    </xf>
    <xf numFmtId="0" fontId="18" fillId="0" borderId="1" xfId="36" applyNumberFormat="1" applyFont="1" applyFill="1" applyAlignment="1" applyProtection="1"/>
    <xf numFmtId="0" fontId="18" fillId="0" borderId="0" xfId="0" applyFont="1"/>
    <xf numFmtId="0" fontId="18" fillId="0" borderId="1" xfId="38" applyNumberFormat="1" applyFont="1" applyFill="1" applyProtection="1">
      <alignment horizontal="left"/>
    </xf>
    <xf numFmtId="0" fontId="18" fillId="0" borderId="1" xfId="39" applyNumberFormat="1" applyFont="1" applyFill="1" applyProtection="1">
      <alignment horizontal="center" vertical="top"/>
    </xf>
    <xf numFmtId="49" fontId="18" fillId="0" borderId="1" xfId="40" applyFont="1" applyFill="1" applyProtection="1">
      <alignment horizontal="right"/>
    </xf>
    <xf numFmtId="0" fontId="18" fillId="0" borderId="0" xfId="0" applyFont="1" applyFill="1" applyProtection="1">
      <protection locked="0"/>
    </xf>
    <xf numFmtId="49" fontId="17" fillId="0" borderId="24" xfId="43" applyFont="1" applyBorder="1" applyProtection="1">
      <alignment horizontal="center" vertical="center" wrapText="1"/>
    </xf>
    <xf numFmtId="49" fontId="17" fillId="0" borderId="24" xfId="43" applyFont="1" applyFill="1" applyBorder="1" applyProtection="1">
      <alignment horizontal="center" vertical="center" wrapText="1"/>
      <protection locked="0"/>
    </xf>
    <xf numFmtId="49" fontId="19" fillId="0" borderId="24" xfId="43" applyFont="1" applyBorder="1" applyProtection="1">
      <alignment horizontal="center" vertical="center" wrapText="1"/>
    </xf>
    <xf numFmtId="0" fontId="20" fillId="0" borderId="1" xfId="34" applyNumberFormat="1" applyFont="1" applyFill="1" applyAlignment="1" applyProtection="1">
      <alignment horizontal="right"/>
    </xf>
    <xf numFmtId="0" fontId="18" fillId="0" borderId="1" xfId="36" applyNumberFormat="1" applyFont="1" applyFill="1" applyAlignment="1" applyProtection="1">
      <alignment horizontal="right"/>
    </xf>
    <xf numFmtId="0" fontId="18" fillId="0" borderId="0" xfId="0" applyFont="1" applyFill="1" applyAlignment="1">
      <alignment horizontal="left" vertical="top" wrapText="1"/>
    </xf>
    <xf numFmtId="0" fontId="18" fillId="0" borderId="0" xfId="0" applyFont="1" applyFill="1" applyAlignment="1">
      <alignment horizontal="center" vertical="top"/>
    </xf>
    <xf numFmtId="0" fontId="20" fillId="0" borderId="1" xfId="41" applyNumberFormat="1" applyFont="1" applyFill="1" applyAlignment="1" applyProtection="1">
      <alignment wrapText="1"/>
    </xf>
    <xf numFmtId="4" fontId="18" fillId="0" borderId="0" xfId="0" applyNumberFormat="1" applyFont="1" applyFill="1"/>
    <xf numFmtId="0" fontId="18" fillId="0" borderId="0" xfId="0" applyFont="1" applyFill="1"/>
    <xf numFmtId="0" fontId="20" fillId="0" borderId="20" xfId="0" applyFont="1" applyFill="1" applyBorder="1" applyAlignment="1" applyProtection="1">
      <alignment horizontal="center" vertical="center" wrapText="1"/>
      <protection locked="0"/>
    </xf>
    <xf numFmtId="164" fontId="20" fillId="6" borderId="20" xfId="0" applyNumberFormat="1" applyFont="1" applyFill="1" applyBorder="1" applyAlignment="1" applyProtection="1">
      <alignment horizontal="left" vertical="center" wrapText="1"/>
      <protection locked="0"/>
    </xf>
    <xf numFmtId="164" fontId="18" fillId="0" borderId="36" xfId="0" applyNumberFormat="1" applyFont="1" applyFill="1" applyBorder="1" applyAlignment="1" applyProtection="1">
      <alignment horizontal="left" vertical="center" wrapText="1"/>
      <protection locked="0"/>
    </xf>
    <xf numFmtId="4" fontId="18" fillId="0" borderId="1" xfId="0" applyNumberFormat="1" applyFont="1" applyFill="1" applyBorder="1"/>
    <xf numFmtId="0" fontId="18" fillId="0" borderId="1" xfId="0" applyFont="1" applyFill="1" applyBorder="1"/>
    <xf numFmtId="164" fontId="18" fillId="0" borderId="37" xfId="0" applyNumberFormat="1" applyFont="1" applyFill="1" applyBorder="1" applyAlignment="1" applyProtection="1">
      <alignment horizontal="left" vertical="center" wrapText="1"/>
      <protection locked="0"/>
    </xf>
    <xf numFmtId="164" fontId="18" fillId="0" borderId="1" xfId="0" applyNumberFormat="1" applyFont="1" applyFill="1" applyBorder="1"/>
    <xf numFmtId="164" fontId="18" fillId="0" borderId="20" xfId="0" applyNumberFormat="1" applyFont="1" applyFill="1" applyBorder="1" applyAlignment="1" applyProtection="1">
      <alignment horizontal="left" vertical="center" wrapText="1"/>
      <protection locked="0"/>
    </xf>
    <xf numFmtId="164" fontId="18" fillId="0" borderId="20" xfId="0" quotePrefix="1" applyNumberFormat="1" applyFont="1" applyFill="1" applyBorder="1" applyAlignment="1" applyProtection="1">
      <alignment horizontal="left" vertical="center" wrapText="1"/>
      <protection locked="0"/>
    </xf>
    <xf numFmtId="0" fontId="18" fillId="0" borderId="20" xfId="0" applyFont="1" applyFill="1" applyBorder="1"/>
    <xf numFmtId="4" fontId="18" fillId="0" borderId="1" xfId="0" applyNumberFormat="1" applyFont="1" applyFill="1" applyBorder="1" applyAlignment="1" applyProtection="1">
      <alignment horizontal="right" vertical="center" wrapText="1"/>
    </xf>
    <xf numFmtId="0" fontId="18" fillId="0" borderId="20" xfId="61" applyNumberFormat="1" applyFont="1" applyFill="1" applyBorder="1" applyAlignment="1" applyProtection="1">
      <alignment horizontal="left" wrapText="1"/>
      <protection hidden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0" fontId="18" fillId="0" borderId="20" xfId="0" applyFont="1" applyFill="1" applyBorder="1" applyAlignment="1">
      <alignment vertical="top" wrapText="1"/>
    </xf>
    <xf numFmtId="0" fontId="20" fillId="6" borderId="20" xfId="0" applyFont="1" applyFill="1" applyBorder="1" applyAlignment="1">
      <alignment wrapText="1"/>
    </xf>
    <xf numFmtId="164" fontId="18" fillId="0" borderId="0" xfId="0" applyNumberFormat="1" applyFont="1" applyFill="1" applyAlignment="1">
      <alignment horizontal="center" vertical="top"/>
    </xf>
    <xf numFmtId="4" fontId="20" fillId="0" borderId="1" xfId="0" applyNumberFormat="1" applyFont="1" applyFill="1" applyBorder="1" applyAlignment="1" applyProtection="1">
      <alignment horizontal="right"/>
    </xf>
    <xf numFmtId="0" fontId="18" fillId="0" borderId="1" xfId="0" applyFont="1" applyBorder="1" applyAlignment="1" applyProtection="1">
      <alignment horizontal="right"/>
      <protection locked="0"/>
    </xf>
    <xf numFmtId="0" fontId="18" fillId="0" borderId="0" xfId="0" applyFont="1" applyAlignment="1" applyProtection="1">
      <alignment horizontal="right"/>
      <protection locked="0"/>
    </xf>
    <xf numFmtId="0" fontId="18" fillId="0" borderId="1" xfId="36" applyNumberFormat="1" applyFont="1" applyFill="1" applyAlignment="1" applyProtection="1">
      <alignment horizontal="right"/>
    </xf>
    <xf numFmtId="0" fontId="18" fillId="0" borderId="1" xfId="0" applyFont="1" applyBorder="1" applyAlignment="1" applyProtection="1">
      <alignment wrapText="1"/>
      <protection locked="0"/>
    </xf>
    <xf numFmtId="0" fontId="18" fillId="0" borderId="0" xfId="0" applyFont="1" applyAlignment="1" applyProtection="1">
      <protection locked="0"/>
    </xf>
    <xf numFmtId="0" fontId="18" fillId="0" borderId="20" xfId="0" applyFont="1" applyFill="1" applyBorder="1" applyAlignment="1">
      <alignment horizontal="left" vertical="center" wrapText="1"/>
    </xf>
    <xf numFmtId="0" fontId="18" fillId="6" borderId="20" xfId="0" applyFont="1" applyFill="1" applyBorder="1" applyAlignment="1">
      <alignment horizontal="right" vertical="center" wrapText="1"/>
    </xf>
    <xf numFmtId="3" fontId="18" fillId="6" borderId="20" xfId="0" applyNumberFormat="1" applyFont="1" applyFill="1" applyBorder="1" applyAlignment="1">
      <alignment horizontal="right" vertical="center" wrapText="1"/>
    </xf>
    <xf numFmtId="0" fontId="18" fillId="0" borderId="1" xfId="0" applyFont="1" applyBorder="1" applyAlignment="1" applyProtection="1">
      <alignment horizontal="right" wrapText="1"/>
      <protection locked="0"/>
    </xf>
    <xf numFmtId="4" fontId="18" fillId="0" borderId="0" xfId="0" applyNumberFormat="1" applyFont="1" applyProtection="1">
      <protection locked="0"/>
    </xf>
    <xf numFmtId="4" fontId="18" fillId="0" borderId="0" xfId="0" applyNumberFormat="1" applyFont="1"/>
    <xf numFmtId="167" fontId="20" fillId="6" borderId="20" xfId="0" applyNumberFormat="1" applyFont="1" applyFill="1" applyBorder="1" applyAlignment="1" applyProtection="1">
      <alignment vertical="center" wrapText="1"/>
      <protection locked="0"/>
    </xf>
    <xf numFmtId="167" fontId="18" fillId="0" borderId="36" xfId="0" applyNumberFormat="1" applyFont="1" applyFill="1" applyBorder="1" applyAlignment="1" applyProtection="1">
      <alignment vertical="center" wrapText="1"/>
      <protection locked="0"/>
    </xf>
    <xf numFmtId="167" fontId="18" fillId="0" borderId="36" xfId="0" applyNumberFormat="1" applyFont="1" applyFill="1" applyBorder="1" applyAlignment="1" applyProtection="1">
      <alignment vertical="center"/>
      <protection locked="0"/>
    </xf>
    <xf numFmtId="167" fontId="18" fillId="0" borderId="37" xfId="0" applyNumberFormat="1" applyFont="1" applyFill="1" applyBorder="1" applyAlignment="1" applyProtection="1">
      <alignment vertical="center" wrapText="1"/>
      <protection locked="0"/>
    </xf>
    <xf numFmtId="167" fontId="18" fillId="0" borderId="20" xfId="0" applyNumberFormat="1" applyFont="1" applyFill="1" applyBorder="1" applyAlignment="1" applyProtection="1">
      <alignment vertical="center" wrapText="1"/>
      <protection locked="0"/>
    </xf>
    <xf numFmtId="167" fontId="18" fillId="0" borderId="20" xfId="0" applyNumberFormat="1" applyFont="1" applyFill="1" applyBorder="1" applyAlignment="1">
      <alignment vertical="center"/>
    </xf>
    <xf numFmtId="167" fontId="18" fillId="0" borderId="20" xfId="61" applyNumberFormat="1" applyFont="1" applyFill="1" applyBorder="1" applyAlignment="1" applyProtection="1">
      <alignment vertical="center" wrapText="1"/>
      <protection hidden="1"/>
    </xf>
    <xf numFmtId="167" fontId="20" fillId="6" borderId="20" xfId="0" applyNumberFormat="1" applyFont="1" applyFill="1" applyBorder="1" applyAlignment="1">
      <alignment vertical="center"/>
    </xf>
    <xf numFmtId="0" fontId="20" fillId="6" borderId="21" xfId="0" applyFont="1" applyFill="1" applyBorder="1" applyAlignment="1">
      <alignment wrapText="1"/>
    </xf>
    <xf numFmtId="167" fontId="20" fillId="6" borderId="22" xfId="0" applyNumberFormat="1" applyFont="1" applyFill="1" applyBorder="1" applyAlignment="1">
      <alignment vertical="center"/>
    </xf>
    <xf numFmtId="167" fontId="20" fillId="6" borderId="1" xfId="0" applyNumberFormat="1" applyFont="1" applyFill="1" applyBorder="1" applyAlignment="1">
      <alignment vertical="center"/>
    </xf>
    <xf numFmtId="49" fontId="17" fillId="0" borderId="41" xfId="3" applyNumberFormat="1" applyFont="1" applyFill="1" applyBorder="1" applyProtection="1">
      <alignment horizontal="center" vertical="center" wrapText="1"/>
    </xf>
    <xf numFmtId="49" fontId="17" fillId="0" borderId="41" xfId="4" applyNumberFormat="1" applyFont="1" applyFill="1" applyBorder="1" applyProtection="1">
      <alignment horizontal="center" vertical="center" wrapText="1"/>
    </xf>
    <xf numFmtId="49" fontId="17" fillId="0" borderId="41" xfId="5" applyNumberFormat="1" applyFont="1" applyFill="1" applyBorder="1" applyProtection="1">
      <alignment horizontal="center" vertical="center" wrapText="1"/>
    </xf>
    <xf numFmtId="49" fontId="19" fillId="0" borderId="41" xfId="6" applyNumberFormat="1" applyFont="1" applyFill="1" applyBorder="1" applyProtection="1">
      <alignment horizontal="center" vertical="center" wrapText="1"/>
    </xf>
    <xf numFmtId="49" fontId="19" fillId="0" borderId="41" xfId="7" applyNumberFormat="1" applyFont="1" applyFill="1" applyBorder="1" applyProtection="1">
      <alignment horizontal="center" vertical="center" wrapText="1"/>
    </xf>
    <xf numFmtId="49" fontId="19" fillId="0" borderId="41" xfId="8" applyNumberFormat="1" applyFont="1" applyFill="1" applyBorder="1" applyProtection="1">
      <alignment horizontal="center" vertical="center" wrapText="1"/>
    </xf>
    <xf numFmtId="49" fontId="17" fillId="0" borderId="41" xfId="13" applyNumberFormat="1" applyFont="1" applyFill="1" applyBorder="1" applyProtection="1">
      <alignment horizontal="center" vertical="top" shrinkToFit="1"/>
    </xf>
    <xf numFmtId="0" fontId="17" fillId="0" borderId="41" xfId="14" applyNumberFormat="1" applyFont="1" applyFill="1" applyBorder="1" applyProtection="1">
      <alignment horizontal="left" vertical="top" wrapText="1"/>
    </xf>
    <xf numFmtId="4" fontId="17" fillId="0" borderId="41" xfId="15" applyNumberFormat="1" applyFont="1" applyFill="1" applyBorder="1" applyProtection="1">
      <alignment horizontal="right" vertical="top" shrinkToFit="1"/>
    </xf>
    <xf numFmtId="166" fontId="17" fillId="0" borderId="41" xfId="16" applyNumberFormat="1" applyFont="1" applyFill="1" applyBorder="1" applyProtection="1">
      <alignment horizontal="right" vertical="top" shrinkToFit="1"/>
    </xf>
    <xf numFmtId="49" fontId="19" fillId="0" borderId="41" xfId="17" applyNumberFormat="1" applyFont="1" applyFill="1" applyBorder="1" applyProtection="1">
      <alignment horizontal="center" vertical="top" shrinkToFit="1"/>
    </xf>
    <xf numFmtId="0" fontId="19" fillId="0" borderId="41" xfId="18" applyNumberFormat="1" applyFont="1" applyFill="1" applyBorder="1" applyProtection="1">
      <alignment horizontal="left" vertical="top" wrapText="1"/>
    </xf>
    <xf numFmtId="4" fontId="19" fillId="0" borderId="41" xfId="19" applyNumberFormat="1" applyFont="1" applyFill="1" applyBorder="1" applyProtection="1">
      <alignment horizontal="right" vertical="top" shrinkToFit="1"/>
    </xf>
    <xf numFmtId="166" fontId="19" fillId="0" borderId="41" xfId="20" applyNumberFormat="1" applyFont="1" applyFill="1" applyBorder="1" applyProtection="1">
      <alignment horizontal="right" vertical="top" shrinkToFit="1"/>
    </xf>
    <xf numFmtId="0" fontId="19" fillId="0" borderId="41" xfId="62" applyNumberFormat="1" applyFont="1" applyBorder="1" applyProtection="1"/>
    <xf numFmtId="0" fontId="19" fillId="0" borderId="41" xfId="63" applyNumberFormat="1" applyFont="1" applyBorder="1" applyProtection="1"/>
    <xf numFmtId="0" fontId="19" fillId="0" borderId="41" xfId="64" applyNumberFormat="1" applyFont="1" applyBorder="1" applyProtection="1"/>
    <xf numFmtId="0" fontId="17" fillId="5" borderId="41" xfId="25" applyNumberFormat="1" applyFont="1" applyBorder="1" applyProtection="1"/>
    <xf numFmtId="0" fontId="17" fillId="5" borderId="41" xfId="26" applyNumberFormat="1" applyFont="1" applyBorder="1" applyProtection="1"/>
    <xf numFmtId="4" fontId="17" fillId="5" borderId="41" xfId="27" applyNumberFormat="1" applyFont="1" applyBorder="1" applyProtection="1">
      <alignment horizontal="right" shrinkToFit="1"/>
    </xf>
    <xf numFmtId="166" fontId="17" fillId="5" borderId="41" xfId="28" applyNumberFormat="1" applyFont="1" applyBorder="1" applyProtection="1">
      <alignment horizontal="right" shrinkToFit="1"/>
    </xf>
    <xf numFmtId="49" fontId="17" fillId="0" borderId="41" xfId="3" applyNumberFormat="1" applyFont="1" applyBorder="1" applyProtection="1">
      <alignment horizontal="center" vertical="center" wrapText="1"/>
    </xf>
    <xf numFmtId="49" fontId="17" fillId="0" borderId="41" xfId="4" applyNumberFormat="1" applyFont="1" applyBorder="1" applyProtection="1">
      <alignment horizontal="center" vertical="center" wrapText="1"/>
    </xf>
    <xf numFmtId="49" fontId="17" fillId="0" borderId="41" xfId="5" applyNumberFormat="1" applyFont="1" applyBorder="1" applyProtection="1">
      <alignment horizontal="center" vertical="center" wrapText="1"/>
    </xf>
    <xf numFmtId="49" fontId="17" fillId="0" borderId="41" xfId="6" applyNumberFormat="1" applyFont="1" applyBorder="1" applyProtection="1">
      <alignment horizontal="center" vertical="center" wrapText="1"/>
    </xf>
    <xf numFmtId="49" fontId="17" fillId="0" borderId="41" xfId="7" applyNumberFormat="1" applyFont="1" applyBorder="1" applyProtection="1">
      <alignment horizontal="center" vertical="center" wrapText="1"/>
    </xf>
    <xf numFmtId="49" fontId="17" fillId="0" borderId="41" xfId="8" applyNumberFormat="1" applyFont="1" applyBorder="1" applyProtection="1">
      <alignment horizontal="center" vertical="center" wrapText="1"/>
    </xf>
    <xf numFmtId="49" fontId="17" fillId="2" borderId="41" xfId="9" applyNumberFormat="1" applyFont="1" applyBorder="1" applyProtection="1">
      <alignment horizontal="center" vertical="top" shrinkToFit="1"/>
    </xf>
    <xf numFmtId="0" fontId="17" fillId="2" borderId="41" xfId="10" applyNumberFormat="1" applyFont="1" applyBorder="1" applyProtection="1">
      <alignment horizontal="left" vertical="top" wrapText="1"/>
    </xf>
    <xf numFmtId="4" fontId="17" fillId="2" borderId="41" xfId="11" applyNumberFormat="1" applyFont="1" applyBorder="1" applyAlignment="1" applyProtection="1">
      <alignment horizontal="right" vertical="top" shrinkToFit="1"/>
    </xf>
    <xf numFmtId="166" fontId="17" fillId="2" borderId="41" xfId="12" applyNumberFormat="1" applyFont="1" applyBorder="1" applyProtection="1">
      <alignment horizontal="right" vertical="top" shrinkToFit="1"/>
    </xf>
    <xf numFmtId="49" fontId="17" fillId="0" borderId="41" xfId="17" applyNumberFormat="1" applyFont="1" applyFill="1" applyBorder="1" applyProtection="1">
      <alignment horizontal="center" vertical="top" shrinkToFit="1"/>
    </xf>
    <xf numFmtId="0" fontId="17" fillId="0" borderId="41" xfId="18" applyNumberFormat="1" applyFont="1" applyFill="1" applyBorder="1" applyProtection="1">
      <alignment horizontal="left" vertical="top" wrapText="1"/>
    </xf>
    <xf numFmtId="4" fontId="17" fillId="0" borderId="41" xfId="19" applyNumberFormat="1" applyFont="1" applyFill="1" applyBorder="1" applyProtection="1">
      <alignment horizontal="right" vertical="top" shrinkToFit="1"/>
    </xf>
    <xf numFmtId="166" fontId="17" fillId="0" borderId="41" xfId="20" applyNumberFormat="1" applyFont="1" applyFill="1" applyBorder="1" applyProtection="1">
      <alignment horizontal="right" vertical="top" shrinkToFit="1"/>
    </xf>
    <xf numFmtId="0" fontId="18" fillId="0" borderId="20" xfId="0" applyFont="1" applyFill="1" applyBorder="1" applyAlignment="1">
      <alignment wrapText="1"/>
    </xf>
    <xf numFmtId="49" fontId="17" fillId="2" borderId="8" xfId="9" applyNumberFormat="1" applyFont="1" applyProtection="1">
      <alignment horizontal="center" vertical="top" shrinkToFit="1"/>
    </xf>
    <xf numFmtId="0" fontId="17" fillId="2" borderId="9" xfId="10" applyNumberFormat="1" applyFont="1" applyProtection="1">
      <alignment horizontal="left" vertical="top" wrapText="1"/>
    </xf>
    <xf numFmtId="4" fontId="17" fillId="2" borderId="9" xfId="11" applyNumberFormat="1" applyFont="1" applyAlignment="1" applyProtection="1">
      <alignment horizontal="right" vertical="top" shrinkToFit="1"/>
    </xf>
    <xf numFmtId="166" fontId="17" fillId="2" borderId="10" xfId="12" applyNumberFormat="1" applyFont="1" applyProtection="1">
      <alignment horizontal="right" vertical="top" shrinkToFit="1"/>
    </xf>
    <xf numFmtId="0" fontId="19" fillId="0" borderId="38" xfId="62" applyNumberFormat="1" applyFont="1" applyProtection="1"/>
    <xf numFmtId="0" fontId="19" fillId="0" borderId="39" xfId="63" applyNumberFormat="1" applyFont="1" applyProtection="1"/>
    <xf numFmtId="0" fontId="19" fillId="0" borderId="40" xfId="64" applyNumberFormat="1" applyFont="1" applyProtection="1"/>
    <xf numFmtId="0" fontId="17" fillId="5" borderId="17" xfId="25" applyNumberFormat="1" applyFont="1" applyProtection="1"/>
    <xf numFmtId="0" fontId="17" fillId="5" borderId="18" xfId="26" applyNumberFormat="1" applyFont="1" applyProtection="1"/>
    <xf numFmtId="4" fontId="17" fillId="5" borderId="18" xfId="27" applyNumberFormat="1" applyFont="1" applyProtection="1">
      <alignment horizontal="right" shrinkToFit="1"/>
    </xf>
    <xf numFmtId="166" fontId="17" fillId="5" borderId="19" xfId="28" applyNumberFormat="1" applyFont="1" applyProtection="1">
      <alignment horizontal="right" shrinkToFit="1"/>
    </xf>
    <xf numFmtId="49" fontId="17" fillId="0" borderId="11" xfId="13" applyNumberFormat="1" applyFont="1" applyFill="1" applyProtection="1">
      <alignment horizontal="center" vertical="top" shrinkToFit="1"/>
    </xf>
    <xf numFmtId="0" fontId="17" fillId="0" borderId="12" xfId="14" applyNumberFormat="1" applyFont="1" applyFill="1" applyProtection="1">
      <alignment horizontal="left" vertical="top" wrapText="1"/>
    </xf>
    <xf numFmtId="4" fontId="17" fillId="0" borderId="12" xfId="15" applyNumberFormat="1" applyFont="1" applyFill="1" applyProtection="1">
      <alignment horizontal="right" vertical="top" shrinkToFit="1"/>
    </xf>
    <xf numFmtId="166" fontId="17" fillId="0" borderId="13" xfId="16" applyNumberFormat="1" applyFont="1" applyFill="1" applyProtection="1">
      <alignment horizontal="right" vertical="top" shrinkToFit="1"/>
    </xf>
    <xf numFmtId="49" fontId="19" fillId="0" borderId="14" xfId="17" applyNumberFormat="1" applyFont="1" applyFill="1" applyProtection="1">
      <alignment horizontal="center" vertical="top" shrinkToFit="1"/>
    </xf>
    <xf numFmtId="0" fontId="19" fillId="0" borderId="15" xfId="18" applyNumberFormat="1" applyFont="1" applyFill="1" applyProtection="1">
      <alignment horizontal="left" vertical="top" wrapText="1"/>
    </xf>
    <xf numFmtId="4" fontId="19" fillId="0" borderId="15" xfId="19" applyNumberFormat="1" applyFont="1" applyFill="1" applyProtection="1">
      <alignment horizontal="right" vertical="top" shrinkToFit="1"/>
    </xf>
    <xf numFmtId="166" fontId="19" fillId="0" borderId="16" xfId="20" applyNumberFormat="1" applyFont="1" applyFill="1" applyProtection="1">
      <alignment horizontal="right" vertical="top" shrinkToFit="1"/>
    </xf>
    <xf numFmtId="0" fontId="20" fillId="0" borderId="20" xfId="0" applyFont="1" applyFill="1" applyBorder="1" applyAlignment="1">
      <alignment horizontal="left" vertical="top" wrapText="1"/>
    </xf>
    <xf numFmtId="0" fontId="20" fillId="0" borderId="20" xfId="0" applyFont="1" applyBorder="1" applyAlignment="1">
      <alignment vertical="top" wrapText="1"/>
    </xf>
    <xf numFmtId="4" fontId="20" fillId="0" borderId="20" xfId="0" applyNumberFormat="1" applyFont="1" applyBorder="1" applyAlignment="1">
      <alignment vertical="top"/>
    </xf>
    <xf numFmtId="0" fontId="18" fillId="0" borderId="20" xfId="0" applyFont="1" applyBorder="1" applyAlignment="1">
      <alignment vertical="top" wrapText="1"/>
    </xf>
    <xf numFmtId="4" fontId="18" fillId="0" borderId="20" xfId="0" applyNumberFormat="1" applyFont="1" applyBorder="1" applyAlignment="1">
      <alignment vertical="top"/>
    </xf>
    <xf numFmtId="4" fontId="20" fillId="0" borderId="20" xfId="0" applyNumberFormat="1" applyFont="1" applyBorder="1" applyAlignment="1">
      <alignment horizontal="right" vertical="top" wrapText="1"/>
    </xf>
    <xf numFmtId="4" fontId="19" fillId="0" borderId="24" xfId="48" applyFont="1" applyFill="1" applyBorder="1" applyAlignment="1" applyProtection="1">
      <alignment horizontal="right" vertical="top"/>
    </xf>
    <xf numFmtId="165" fontId="19" fillId="0" borderId="24" xfId="48" applyNumberFormat="1" applyFont="1" applyFill="1" applyBorder="1" applyAlignment="1" applyProtection="1">
      <alignment horizontal="right" vertical="top"/>
    </xf>
    <xf numFmtId="49" fontId="20" fillId="0" borderId="20" xfId="0" applyNumberFormat="1" applyFont="1" applyFill="1" applyBorder="1" applyAlignment="1">
      <alignment horizontal="center" vertical="top" wrapText="1"/>
    </xf>
    <xf numFmtId="49" fontId="20" fillId="0" borderId="20" xfId="0" applyNumberFormat="1" applyFont="1" applyBorder="1" applyAlignment="1">
      <alignment horizontal="center" vertical="top" wrapText="1"/>
    </xf>
    <xf numFmtId="49" fontId="18" fillId="0" borderId="20" xfId="0" applyNumberFormat="1" applyFont="1" applyBorder="1" applyAlignment="1">
      <alignment horizontal="center" vertical="top" wrapText="1"/>
    </xf>
    <xf numFmtId="4" fontId="17" fillId="0" borderId="24" xfId="48" applyFont="1" applyFill="1" applyBorder="1" applyAlignment="1" applyProtection="1">
      <alignment horizontal="right" vertical="top"/>
    </xf>
    <xf numFmtId="165" fontId="17" fillId="0" borderId="24" xfId="48" applyNumberFormat="1" applyFont="1" applyFill="1" applyBorder="1" applyAlignment="1" applyProtection="1">
      <alignment horizontal="right" vertical="top"/>
    </xf>
    <xf numFmtId="0" fontId="19" fillId="0" borderId="1" xfId="2" applyNumberFormat="1" applyFont="1" applyBorder="1" applyAlignment="1" applyProtection="1">
      <alignment horizontal="right" wrapText="1"/>
    </xf>
    <xf numFmtId="0" fontId="19" fillId="0" borderId="1" xfId="2" applyFont="1" applyBorder="1" applyAlignment="1">
      <alignment horizontal="right" wrapText="1"/>
    </xf>
    <xf numFmtId="0" fontId="18" fillId="0" borderId="1" xfId="0" applyFont="1" applyBorder="1" applyAlignment="1" applyProtection="1">
      <alignment horizontal="right"/>
      <protection locked="0"/>
    </xf>
    <xf numFmtId="0" fontId="17" fillId="0" borderId="1" xfId="1" applyNumberFormat="1" applyFont="1" applyAlignment="1" applyProtection="1">
      <alignment horizontal="center" wrapText="1"/>
    </xf>
    <xf numFmtId="0" fontId="17" fillId="0" borderId="1" xfId="1" applyFont="1" applyAlignment="1">
      <alignment horizontal="center" wrapText="1"/>
    </xf>
    <xf numFmtId="0" fontId="18" fillId="0" borderId="1" xfId="0" applyFont="1" applyBorder="1" applyAlignment="1" applyProtection="1">
      <alignment horizontal="right" wrapText="1"/>
      <protection locked="0"/>
    </xf>
    <xf numFmtId="0" fontId="19" fillId="0" borderId="1" xfId="2" applyNumberFormat="1" applyFont="1" applyBorder="1" applyProtection="1">
      <alignment horizontal="right" vertical="top" wrapText="1"/>
    </xf>
    <xf numFmtId="0" fontId="23" fillId="0" borderId="1" xfId="1" applyNumberFormat="1" applyFont="1" applyAlignment="1" applyProtection="1">
      <alignment horizontal="center" wrapText="1"/>
    </xf>
    <xf numFmtId="0" fontId="18" fillId="0" borderId="23" xfId="0" applyFont="1" applyBorder="1" applyAlignment="1" applyProtection="1">
      <alignment horizontal="right"/>
    </xf>
    <xf numFmtId="0" fontId="22" fillId="0" borderId="1" xfId="41" applyNumberFormat="1" applyFont="1" applyFill="1" applyAlignment="1" applyProtection="1">
      <alignment horizontal="center" wrapText="1"/>
    </xf>
    <xf numFmtId="0" fontId="22" fillId="0" borderId="1" xfId="42" applyNumberFormat="1" applyFont="1" applyFill="1" applyAlignment="1" applyProtection="1">
      <alignment horizontal="center"/>
    </xf>
    <xf numFmtId="0" fontId="18" fillId="0" borderId="1" xfId="36" applyNumberFormat="1" applyFont="1" applyFill="1" applyAlignment="1" applyProtection="1">
      <alignment horizontal="right"/>
    </xf>
    <xf numFmtId="4" fontId="21" fillId="0" borderId="1" xfId="0" applyNumberFormat="1" applyFont="1" applyFill="1" applyBorder="1" applyAlignment="1">
      <alignment horizontal="center" vertical="center" wrapText="1"/>
    </xf>
    <xf numFmtId="0" fontId="20" fillId="6" borderId="21" xfId="0" applyFont="1" applyFill="1" applyBorder="1" applyAlignment="1">
      <alignment horizontal="left" vertical="top" wrapText="1"/>
    </xf>
    <xf numFmtId="0" fontId="20" fillId="6" borderId="22" xfId="0" applyFont="1" applyFill="1" applyBorder="1" applyAlignment="1">
      <alignment horizontal="left" vertical="top" wrapText="1"/>
    </xf>
    <xf numFmtId="0" fontId="22" fillId="0" borderId="1" xfId="41" applyNumberFormat="1" applyFont="1" applyFill="1" applyAlignment="1" applyProtection="1">
      <alignment horizontal="center" vertical="top" wrapText="1"/>
    </xf>
    <xf numFmtId="0" fontId="20" fillId="0" borderId="0" xfId="0" applyFont="1" applyFill="1" applyAlignment="1" applyProtection="1">
      <alignment horizontal="center" vertical="top" wrapText="1"/>
      <protection locked="0"/>
    </xf>
    <xf numFmtId="0" fontId="18" fillId="0" borderId="35" xfId="0" applyFont="1" applyFill="1" applyBorder="1" applyAlignment="1">
      <alignment horizontal="right"/>
    </xf>
    <xf numFmtId="4" fontId="19" fillId="0" borderId="24" xfId="56" applyFont="1" applyFill="1" applyBorder="1" applyAlignment="1" applyProtection="1">
      <alignment horizontal="right" vertical="top"/>
    </xf>
  </cellXfs>
  <cellStyles count="67">
    <cellStyle name="br" xfId="31"/>
    <cellStyle name="col" xfId="30"/>
    <cellStyle name="ex58" xfId="27"/>
    <cellStyle name="ex59" xfId="28"/>
    <cellStyle name="ex60" xfId="9"/>
    <cellStyle name="ex61" xfId="10"/>
    <cellStyle name="ex62" xfId="11"/>
    <cellStyle name="ex63" xfId="12"/>
    <cellStyle name="ex64" xfId="13"/>
    <cellStyle name="ex65" xfId="14"/>
    <cellStyle name="ex66" xfId="15"/>
    <cellStyle name="ex67" xfId="16"/>
    <cellStyle name="ex68" xfId="17"/>
    <cellStyle name="ex69" xfId="18"/>
    <cellStyle name="ex70" xfId="19"/>
    <cellStyle name="ex71" xfId="20"/>
    <cellStyle name="ex72" xfId="21"/>
    <cellStyle name="ex73" xfId="22"/>
    <cellStyle name="ex74" xfId="23"/>
    <cellStyle name="ex75" xfId="24"/>
    <cellStyle name="ex76" xfId="65"/>
    <cellStyle name="ex77" xfId="66"/>
    <cellStyle name="st57" xfId="2"/>
    <cellStyle name="style0" xfId="32"/>
    <cellStyle name="td" xfId="33"/>
    <cellStyle name="tr" xfId="29"/>
    <cellStyle name="xl_bot_header" xfId="7"/>
    <cellStyle name="xl_bot_left_header" xfId="6"/>
    <cellStyle name="xl_bot_right_header" xfId="8"/>
    <cellStyle name="xl_header" xfId="1"/>
    <cellStyle name="xl_top_header" xfId="4"/>
    <cellStyle name="xl_top_left_header" xfId="3"/>
    <cellStyle name="xl_top_right_header" xfId="5"/>
    <cellStyle name="xl_total_center" xfId="26"/>
    <cellStyle name="xl_total_left" xfId="25"/>
    <cellStyle name="xl_total_top" xfId="63"/>
    <cellStyle name="xl_total_top_left" xfId="62"/>
    <cellStyle name="xl_total_top_right" xfId="64"/>
    <cellStyle name="xl108" xfId="49"/>
    <cellStyle name="xl109" xfId="53"/>
    <cellStyle name="xl110" xfId="57"/>
    <cellStyle name="xl111" xfId="58"/>
    <cellStyle name="xl114" xfId="54"/>
    <cellStyle name="xl115" xfId="59"/>
    <cellStyle name="xl117" xfId="60"/>
    <cellStyle name="xl122" xfId="52"/>
    <cellStyle name="xl22" xfId="34"/>
    <cellStyle name="xl23" xfId="37"/>
    <cellStyle name="xl24" xfId="38"/>
    <cellStyle name="xl26" xfId="41"/>
    <cellStyle name="xl27" xfId="42"/>
    <cellStyle name="xl28" xfId="43"/>
    <cellStyle name="xl33" xfId="39"/>
    <cellStyle name="xl35" xfId="46"/>
    <cellStyle name="xl36" xfId="50"/>
    <cellStyle name="xl42" xfId="47"/>
    <cellStyle name="xl43" xfId="51"/>
    <cellStyle name="xl45" xfId="44"/>
    <cellStyle name="xl46" xfId="48"/>
    <cellStyle name="xl49" xfId="35"/>
    <cellStyle name="xl66" xfId="36"/>
    <cellStyle name="xl78" xfId="40"/>
    <cellStyle name="xl81" xfId="45"/>
    <cellStyle name="xl94" xfId="55"/>
    <cellStyle name="xl96" xfId="56"/>
    <cellStyle name="Обычный" xfId="0" builtinId="0"/>
    <cellStyle name="Обычный_Tmp4" xfId="6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&#1050;&#1086;&#1074;&#1088;&#1080;&#1075;&#1080;&#1085;&#1072;/&#1057;&#1040;&#1049;&#1058;/&#1048;&#1057;&#1055;&#1054;&#1051;&#1053;&#1045;&#1053;&#1048;&#1045;%20&#1041;&#1070;&#1044;&#1046;&#1045;&#1058;&#1040;/2024/&#1053;&#1055;&#1040;/&#1054;&#1090;&#1095;&#1077;&#1090;%20&#1086;&#1073;%20&#1080;&#1089;&#1087;&#1086;&#1083;.%20&#1082;&#1086;&#1085;&#1089;.&#1073;&#1102;&#1076;&#1078;&#1077;&#1090;&#1072;/3%20&#1082;&#1074;/2.%20&#1055;&#1088;&#1080;&#1083;&#1086;&#1078;&#1077;&#1085;&#1080;&#1103;%20&#1082;%20&#1055;&#1086;&#1089;&#1090;&#1072;&#1085;&#1086;&#1074;&#1083;&#1077;&#1085;&#1080;&#1102;%20&#8470;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одная часть"/>
      <sheetName val="Расходная часть"/>
      <sheetName val="Источники"/>
      <sheetName val="Сведения"/>
    </sheetNames>
    <sheetDataSet>
      <sheetData sheetId="0">
        <row r="62">
          <cell r="C62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6"/>
  <sheetViews>
    <sheetView view="pageBreakPreview" zoomScaleNormal="100" zoomScaleSheetLayoutView="100" workbookViewId="0">
      <selection activeCell="B11" sqref="B11"/>
    </sheetView>
  </sheetViews>
  <sheetFormatPr defaultRowHeight="15.75" outlineLevelRow="2" x14ac:dyDescent="0.25"/>
  <cols>
    <col min="1" max="1" width="21.7109375" style="1" customWidth="1"/>
    <col min="2" max="2" width="51.85546875" style="1" customWidth="1"/>
    <col min="3" max="4" width="18.7109375" style="1" customWidth="1"/>
    <col min="5" max="5" width="16.7109375" style="1" customWidth="1"/>
    <col min="6" max="6" width="15.42578125" style="1" bestFit="1" customWidth="1"/>
    <col min="7" max="7" width="17.28515625" style="1" customWidth="1"/>
    <col min="8" max="16384" width="9.140625" style="1"/>
  </cols>
  <sheetData>
    <row r="1" spans="1:5" x14ac:dyDescent="0.25">
      <c r="C1" s="38"/>
      <c r="D1" s="38"/>
      <c r="E1" s="38" t="s">
        <v>138</v>
      </c>
    </row>
    <row r="2" spans="1:5" x14ac:dyDescent="0.25">
      <c r="A2" s="129" t="s">
        <v>141</v>
      </c>
      <c r="B2" s="129"/>
      <c r="C2" s="129"/>
      <c r="D2" s="129"/>
      <c r="E2" s="129"/>
    </row>
    <row r="3" spans="1:5" x14ac:dyDescent="0.25">
      <c r="A3" s="129" t="s">
        <v>208</v>
      </c>
      <c r="B3" s="129"/>
      <c r="C3" s="129"/>
      <c r="D3" s="129"/>
      <c r="E3" s="129"/>
    </row>
    <row r="4" spans="1:5" x14ac:dyDescent="0.25">
      <c r="A4" s="129" t="s">
        <v>527</v>
      </c>
      <c r="B4" s="129"/>
      <c r="C4" s="129"/>
      <c r="D4" s="129"/>
      <c r="E4" s="129"/>
    </row>
    <row r="5" spans="1:5" x14ac:dyDescent="0.25">
      <c r="A5" s="40" t="s">
        <v>111</v>
      </c>
      <c r="B5" s="40"/>
      <c r="C5" s="40"/>
      <c r="D5" s="132" t="s">
        <v>523</v>
      </c>
      <c r="E5" s="132"/>
    </row>
    <row r="6" spans="1:5" x14ac:dyDescent="0.25">
      <c r="A6" s="40"/>
      <c r="B6" s="40"/>
      <c r="C6" s="40"/>
      <c r="D6" s="45"/>
      <c r="E6" s="45"/>
    </row>
    <row r="7" spans="1:5" x14ac:dyDescent="0.25">
      <c r="A7" s="130" t="s">
        <v>209</v>
      </c>
      <c r="B7" s="130"/>
      <c r="C7" s="130"/>
      <c r="D7" s="130"/>
      <c r="E7" s="130"/>
    </row>
    <row r="8" spans="1:5" x14ac:dyDescent="0.25">
      <c r="A8" s="130" t="s">
        <v>210</v>
      </c>
      <c r="B8" s="130"/>
      <c r="C8" s="130"/>
      <c r="D8" s="130"/>
      <c r="E8" s="130"/>
    </row>
    <row r="9" spans="1:5" x14ac:dyDescent="0.25">
      <c r="A9" s="130" t="s">
        <v>140</v>
      </c>
      <c r="B9" s="131"/>
      <c r="C9" s="131"/>
      <c r="D9" s="131"/>
      <c r="E9" s="131"/>
    </row>
    <row r="10" spans="1:5" x14ac:dyDescent="0.25">
      <c r="A10" s="127" t="s">
        <v>142</v>
      </c>
      <c r="B10" s="128"/>
      <c r="C10" s="128"/>
      <c r="D10" s="128"/>
      <c r="E10" s="128"/>
    </row>
    <row r="11" spans="1:5" ht="47.25" x14ac:dyDescent="0.25">
      <c r="A11" s="80" t="s">
        <v>112</v>
      </c>
      <c r="B11" s="81" t="s">
        <v>113</v>
      </c>
      <c r="C11" s="81" t="s">
        <v>75</v>
      </c>
      <c r="D11" s="81" t="s">
        <v>117</v>
      </c>
      <c r="E11" s="82" t="s">
        <v>74</v>
      </c>
    </row>
    <row r="12" spans="1:5" x14ac:dyDescent="0.25">
      <c r="A12" s="83" t="s">
        <v>0</v>
      </c>
      <c r="B12" s="84" t="s">
        <v>1</v>
      </c>
      <c r="C12" s="84" t="s">
        <v>2</v>
      </c>
      <c r="D12" s="84" t="s">
        <v>3</v>
      </c>
      <c r="E12" s="85" t="s">
        <v>4</v>
      </c>
    </row>
    <row r="13" spans="1:5" x14ac:dyDescent="0.25">
      <c r="A13" s="86" t="s">
        <v>5</v>
      </c>
      <c r="B13" s="87" t="s">
        <v>6</v>
      </c>
      <c r="C13" s="88">
        <v>461388320.17000002</v>
      </c>
      <c r="D13" s="88">
        <v>208926818.25999999</v>
      </c>
      <c r="E13" s="89">
        <v>45.282207877091523</v>
      </c>
    </row>
    <row r="14" spans="1:5" outlineLevel="1" x14ac:dyDescent="0.25">
      <c r="A14" s="65" t="s">
        <v>7</v>
      </c>
      <c r="B14" s="66" t="s">
        <v>8</v>
      </c>
      <c r="C14" s="67">
        <v>355005000</v>
      </c>
      <c r="D14" s="67">
        <v>164500269.97999999</v>
      </c>
      <c r="E14" s="68">
        <v>46.337451579555214</v>
      </c>
    </row>
    <row r="15" spans="1:5" outlineLevel="2" x14ac:dyDescent="0.25">
      <c r="A15" s="69" t="s">
        <v>9</v>
      </c>
      <c r="B15" s="70" t="s">
        <v>10</v>
      </c>
      <c r="C15" s="71">
        <v>355005000</v>
      </c>
      <c r="D15" s="71">
        <v>164500269.97999999</v>
      </c>
      <c r="E15" s="72">
        <v>46.337451579555214</v>
      </c>
    </row>
    <row r="16" spans="1:5" ht="47.25" outlineLevel="1" x14ac:dyDescent="0.25">
      <c r="A16" s="65" t="s">
        <v>11</v>
      </c>
      <c r="B16" s="66" t="s">
        <v>12</v>
      </c>
      <c r="C16" s="67">
        <v>24057890</v>
      </c>
      <c r="D16" s="67">
        <v>10741355.220000001</v>
      </c>
      <c r="E16" s="68">
        <v>44.647952168706396</v>
      </c>
    </row>
    <row r="17" spans="1:5" ht="45" customHeight="1" outlineLevel="2" x14ac:dyDescent="0.25">
      <c r="A17" s="69" t="s">
        <v>13</v>
      </c>
      <c r="B17" s="70" t="s">
        <v>14</v>
      </c>
      <c r="C17" s="71">
        <v>23675890</v>
      </c>
      <c r="D17" s="71">
        <v>10513755.220000001</v>
      </c>
      <c r="E17" s="72">
        <v>44.40701160547713</v>
      </c>
    </row>
    <row r="18" spans="1:5" outlineLevel="2" x14ac:dyDescent="0.25">
      <c r="A18" s="69" t="s">
        <v>214</v>
      </c>
      <c r="B18" s="70" t="s">
        <v>215</v>
      </c>
      <c r="C18" s="71">
        <v>382000</v>
      </c>
      <c r="D18" s="71">
        <v>227600</v>
      </c>
      <c r="E18" s="72">
        <v>59.581151832460733</v>
      </c>
    </row>
    <row r="19" spans="1:5" outlineLevel="1" x14ac:dyDescent="0.25">
      <c r="A19" s="65" t="s">
        <v>15</v>
      </c>
      <c r="B19" s="66" t="s">
        <v>16</v>
      </c>
      <c r="C19" s="67">
        <v>20763000</v>
      </c>
      <c r="D19" s="67">
        <v>17354578.280000001</v>
      </c>
      <c r="E19" s="68">
        <v>83.584155854163654</v>
      </c>
    </row>
    <row r="20" spans="1:5" ht="31.5" outlineLevel="2" x14ac:dyDescent="0.25">
      <c r="A20" s="69" t="s">
        <v>17</v>
      </c>
      <c r="B20" s="70" t="s">
        <v>18</v>
      </c>
      <c r="C20" s="71">
        <v>18292000</v>
      </c>
      <c r="D20" s="71">
        <v>12867290.630000001</v>
      </c>
      <c r="E20" s="72">
        <v>70.343814946424672</v>
      </c>
    </row>
    <row r="21" spans="1:5" ht="31.5" outlineLevel="2" x14ac:dyDescent="0.25">
      <c r="A21" s="69" t="s">
        <v>216</v>
      </c>
      <c r="B21" s="70" t="s">
        <v>217</v>
      </c>
      <c r="C21" s="71">
        <v>0</v>
      </c>
      <c r="D21" s="71">
        <v>3239.72</v>
      </c>
      <c r="E21" s="72">
        <v>0</v>
      </c>
    </row>
    <row r="22" spans="1:5" outlineLevel="2" x14ac:dyDescent="0.25">
      <c r="A22" s="69" t="s">
        <v>19</v>
      </c>
      <c r="B22" s="70" t="s">
        <v>20</v>
      </c>
      <c r="C22" s="71">
        <v>267000</v>
      </c>
      <c r="D22" s="71">
        <v>140034.79999999999</v>
      </c>
      <c r="E22" s="72">
        <v>52.447490636704117</v>
      </c>
    </row>
    <row r="23" spans="1:5" ht="31.5" outlineLevel="2" x14ac:dyDescent="0.25">
      <c r="A23" s="69" t="s">
        <v>21</v>
      </c>
      <c r="B23" s="70" t="s">
        <v>22</v>
      </c>
      <c r="C23" s="71">
        <v>1630000</v>
      </c>
      <c r="D23" s="71">
        <v>742472.93</v>
      </c>
      <c r="E23" s="72">
        <v>45.550486503067482</v>
      </c>
    </row>
    <row r="24" spans="1:5" ht="63" outlineLevel="2" x14ac:dyDescent="0.25">
      <c r="A24" s="69" t="s">
        <v>218</v>
      </c>
      <c r="B24" s="70" t="s">
        <v>219</v>
      </c>
      <c r="C24" s="71">
        <v>574000</v>
      </c>
      <c r="D24" s="71">
        <v>3601540.2</v>
      </c>
      <c r="E24" s="72">
        <v>627.44602787456449</v>
      </c>
    </row>
    <row r="25" spans="1:5" outlineLevel="1" x14ac:dyDescent="0.25">
      <c r="A25" s="65" t="s">
        <v>23</v>
      </c>
      <c r="B25" s="66" t="s">
        <v>143</v>
      </c>
      <c r="C25" s="67">
        <v>7239000</v>
      </c>
      <c r="D25" s="67">
        <v>1096843.32</v>
      </c>
      <c r="E25" s="68">
        <v>15.151862411935349</v>
      </c>
    </row>
    <row r="26" spans="1:5" outlineLevel="2" x14ac:dyDescent="0.25">
      <c r="A26" s="69" t="s">
        <v>76</v>
      </c>
      <c r="B26" s="70" t="s">
        <v>109</v>
      </c>
      <c r="C26" s="71">
        <v>6183000</v>
      </c>
      <c r="D26" s="71">
        <v>633392.30000000005</v>
      </c>
      <c r="E26" s="72">
        <v>10.244093482128417</v>
      </c>
    </row>
    <row r="27" spans="1:5" outlineLevel="2" x14ac:dyDescent="0.25">
      <c r="A27" s="69" t="s">
        <v>24</v>
      </c>
      <c r="B27" s="70" t="s">
        <v>110</v>
      </c>
      <c r="C27" s="71">
        <v>1056000</v>
      </c>
      <c r="D27" s="71">
        <v>463451.02</v>
      </c>
      <c r="E27" s="72">
        <v>43.887407196969697</v>
      </c>
    </row>
    <row r="28" spans="1:5" outlineLevel="1" x14ac:dyDescent="0.25">
      <c r="A28" s="65" t="s">
        <v>25</v>
      </c>
      <c r="B28" s="66" t="s">
        <v>26</v>
      </c>
      <c r="C28" s="67">
        <v>10471200</v>
      </c>
      <c r="D28" s="67">
        <v>1823543.47</v>
      </c>
      <c r="E28" s="68">
        <v>17.414847104438842</v>
      </c>
    </row>
    <row r="29" spans="1:5" ht="47.25" outlineLevel="2" x14ac:dyDescent="0.25">
      <c r="A29" s="69" t="s">
        <v>27</v>
      </c>
      <c r="B29" s="70" t="s">
        <v>28</v>
      </c>
      <c r="C29" s="71">
        <v>10465000</v>
      </c>
      <c r="D29" s="71">
        <v>1818363.47</v>
      </c>
      <c r="E29" s="72">
        <v>17.375666220735784</v>
      </c>
    </row>
    <row r="30" spans="1:5" ht="63" outlineLevel="2" x14ac:dyDescent="0.25">
      <c r="A30" s="69" t="s">
        <v>77</v>
      </c>
      <c r="B30" s="70" t="s">
        <v>78</v>
      </c>
      <c r="C30" s="71">
        <v>6200</v>
      </c>
      <c r="D30" s="71">
        <v>5180</v>
      </c>
      <c r="E30" s="72">
        <v>83.548387096774192</v>
      </c>
    </row>
    <row r="31" spans="1:5" ht="63" outlineLevel="1" x14ac:dyDescent="0.25">
      <c r="A31" s="65" t="s">
        <v>29</v>
      </c>
      <c r="B31" s="66" t="s">
        <v>30</v>
      </c>
      <c r="C31" s="67">
        <v>14312516.560000001</v>
      </c>
      <c r="D31" s="67">
        <v>8030217.7999999998</v>
      </c>
      <c r="E31" s="68">
        <v>56.106260323516437</v>
      </c>
    </row>
    <row r="32" spans="1:5" ht="110.25" outlineLevel="2" x14ac:dyDescent="0.25">
      <c r="A32" s="69" t="s">
        <v>31</v>
      </c>
      <c r="B32" s="70" t="s">
        <v>32</v>
      </c>
      <c r="C32" s="71">
        <v>13542891.779999999</v>
      </c>
      <c r="D32" s="71">
        <v>5649442.8700000001</v>
      </c>
      <c r="E32" s="72">
        <v>41.71518876303093</v>
      </c>
    </row>
    <row r="33" spans="1:5" ht="110.25" outlineLevel="2" x14ac:dyDescent="0.25">
      <c r="A33" s="69" t="s">
        <v>33</v>
      </c>
      <c r="B33" s="70" t="s">
        <v>34</v>
      </c>
      <c r="C33" s="71">
        <v>769624.78</v>
      </c>
      <c r="D33" s="71">
        <v>2380774.9300000002</v>
      </c>
      <c r="E33" s="72">
        <v>309.34229144752851</v>
      </c>
    </row>
    <row r="34" spans="1:5" ht="31.5" outlineLevel="1" x14ac:dyDescent="0.25">
      <c r="A34" s="65" t="s">
        <v>35</v>
      </c>
      <c r="B34" s="66" t="s">
        <v>36</v>
      </c>
      <c r="C34" s="67">
        <v>1079749.48</v>
      </c>
      <c r="D34" s="67">
        <v>0</v>
      </c>
      <c r="E34" s="68">
        <v>0</v>
      </c>
    </row>
    <row r="35" spans="1:5" ht="31.5" outlineLevel="2" x14ac:dyDescent="0.25">
      <c r="A35" s="69" t="s">
        <v>37</v>
      </c>
      <c r="B35" s="70" t="s">
        <v>38</v>
      </c>
      <c r="C35" s="71">
        <v>1079749.48</v>
      </c>
      <c r="D35" s="71">
        <v>0</v>
      </c>
      <c r="E35" s="72">
        <v>0</v>
      </c>
    </row>
    <row r="36" spans="1:5" ht="31.5" outlineLevel="1" x14ac:dyDescent="0.25">
      <c r="A36" s="65" t="s">
        <v>39</v>
      </c>
      <c r="B36" s="66" t="s">
        <v>40</v>
      </c>
      <c r="C36" s="67">
        <v>0</v>
      </c>
      <c r="D36" s="67">
        <v>418949.27</v>
      </c>
      <c r="E36" s="68">
        <v>0</v>
      </c>
    </row>
    <row r="37" spans="1:5" outlineLevel="2" x14ac:dyDescent="0.25">
      <c r="A37" s="69" t="s">
        <v>41</v>
      </c>
      <c r="B37" s="70" t="s">
        <v>42</v>
      </c>
      <c r="C37" s="71">
        <v>0</v>
      </c>
      <c r="D37" s="71">
        <v>418949.27</v>
      </c>
      <c r="E37" s="72">
        <v>0</v>
      </c>
    </row>
    <row r="38" spans="1:5" ht="31.5" outlineLevel="1" x14ac:dyDescent="0.25">
      <c r="A38" s="65" t="s">
        <v>43</v>
      </c>
      <c r="B38" s="66" t="s">
        <v>44</v>
      </c>
      <c r="C38" s="67">
        <v>22260000</v>
      </c>
      <c r="D38" s="67">
        <v>2900345.58</v>
      </c>
      <c r="E38" s="68">
        <v>13.0294051212938</v>
      </c>
    </row>
    <row r="39" spans="1:5" ht="96" customHeight="1" outlineLevel="2" x14ac:dyDescent="0.25">
      <c r="A39" s="69" t="s">
        <v>45</v>
      </c>
      <c r="B39" s="70" t="s">
        <v>46</v>
      </c>
      <c r="C39" s="71">
        <v>21560000</v>
      </c>
      <c r="D39" s="71">
        <v>2233868.73</v>
      </c>
      <c r="E39" s="72">
        <v>10.361172217068646</v>
      </c>
    </row>
    <row r="40" spans="1:5" ht="47.25" outlineLevel="2" x14ac:dyDescent="0.25">
      <c r="A40" s="69" t="s">
        <v>47</v>
      </c>
      <c r="B40" s="70" t="s">
        <v>48</v>
      </c>
      <c r="C40" s="71">
        <v>600000</v>
      </c>
      <c r="D40" s="71">
        <v>601679.18000000005</v>
      </c>
      <c r="E40" s="72">
        <v>100.27986333333334</v>
      </c>
    </row>
    <row r="41" spans="1:5" ht="94.5" outlineLevel="2" x14ac:dyDescent="0.25">
      <c r="A41" s="69" t="s">
        <v>114</v>
      </c>
      <c r="B41" s="70" t="s">
        <v>115</v>
      </c>
      <c r="C41" s="71">
        <v>100000</v>
      </c>
      <c r="D41" s="71">
        <v>64797.67</v>
      </c>
      <c r="E41" s="72">
        <v>64.797669999999997</v>
      </c>
    </row>
    <row r="42" spans="1:5" ht="31.5" outlineLevel="1" x14ac:dyDescent="0.25">
      <c r="A42" s="65" t="s">
        <v>49</v>
      </c>
      <c r="B42" s="66" t="s">
        <v>50</v>
      </c>
      <c r="C42" s="67">
        <v>4934258.53</v>
      </c>
      <c r="D42" s="67">
        <v>1891681.84</v>
      </c>
      <c r="E42" s="68">
        <v>38.337712312775793</v>
      </c>
    </row>
    <row r="43" spans="1:5" ht="47.25" outlineLevel="2" x14ac:dyDescent="0.25">
      <c r="A43" s="69" t="s">
        <v>51</v>
      </c>
      <c r="B43" s="70" t="s">
        <v>52</v>
      </c>
      <c r="C43" s="71">
        <v>4568925.2</v>
      </c>
      <c r="D43" s="71">
        <v>1734552.77</v>
      </c>
      <c r="E43" s="72">
        <v>37.964131476698284</v>
      </c>
    </row>
    <row r="44" spans="1:5" ht="157.5" outlineLevel="2" x14ac:dyDescent="0.25">
      <c r="A44" s="69" t="s">
        <v>200</v>
      </c>
      <c r="B44" s="70" t="s">
        <v>201</v>
      </c>
      <c r="C44" s="71">
        <v>73333.33</v>
      </c>
      <c r="D44" s="71">
        <v>0</v>
      </c>
      <c r="E44" s="72">
        <v>0</v>
      </c>
    </row>
    <row r="45" spans="1:5" ht="31.5" outlineLevel="2" x14ac:dyDescent="0.25">
      <c r="A45" s="69" t="s">
        <v>53</v>
      </c>
      <c r="B45" s="70" t="s">
        <v>54</v>
      </c>
      <c r="C45" s="71">
        <v>0</v>
      </c>
      <c r="D45" s="71">
        <v>29709.43</v>
      </c>
      <c r="E45" s="72">
        <v>0</v>
      </c>
    </row>
    <row r="46" spans="1:5" ht="19.5" customHeight="1" outlineLevel="2" x14ac:dyDescent="0.25">
      <c r="A46" s="69" t="s">
        <v>55</v>
      </c>
      <c r="B46" s="70" t="s">
        <v>56</v>
      </c>
      <c r="C46" s="71">
        <v>292000</v>
      </c>
      <c r="D46" s="71">
        <v>127419.64</v>
      </c>
      <c r="E46" s="72">
        <v>43.63686301369863</v>
      </c>
    </row>
    <row r="47" spans="1:5" outlineLevel="1" x14ac:dyDescent="0.25">
      <c r="A47" s="65" t="s">
        <v>57</v>
      </c>
      <c r="B47" s="66" t="s">
        <v>58</v>
      </c>
      <c r="C47" s="67">
        <v>1265705.6000000001</v>
      </c>
      <c r="D47" s="67">
        <v>169033.5</v>
      </c>
      <c r="E47" s="68">
        <v>13.354882841633946</v>
      </c>
    </row>
    <row r="48" spans="1:5" outlineLevel="2" x14ac:dyDescent="0.25">
      <c r="A48" s="69" t="s">
        <v>59</v>
      </c>
      <c r="B48" s="70" t="s">
        <v>60</v>
      </c>
      <c r="C48" s="71">
        <v>0</v>
      </c>
      <c r="D48" s="71">
        <v>-34354.86</v>
      </c>
      <c r="E48" s="72">
        <v>0</v>
      </c>
    </row>
    <row r="49" spans="1:5" outlineLevel="2" x14ac:dyDescent="0.25">
      <c r="A49" s="69" t="s">
        <v>79</v>
      </c>
      <c r="B49" s="70" t="s">
        <v>80</v>
      </c>
      <c r="C49" s="71">
        <v>1095705.6000000001</v>
      </c>
      <c r="D49" s="71">
        <v>33388.36</v>
      </c>
      <c r="E49" s="72">
        <v>3.047201730099764</v>
      </c>
    </row>
    <row r="50" spans="1:5" outlineLevel="2" x14ac:dyDescent="0.25">
      <c r="A50" s="69" t="s">
        <v>494</v>
      </c>
      <c r="B50" s="70" t="s">
        <v>495</v>
      </c>
      <c r="C50" s="71">
        <v>170000</v>
      </c>
      <c r="D50" s="71">
        <v>170000</v>
      </c>
      <c r="E50" s="72">
        <v>100</v>
      </c>
    </row>
    <row r="51" spans="1:5" x14ac:dyDescent="0.25">
      <c r="A51" s="86" t="s">
        <v>61</v>
      </c>
      <c r="B51" s="87" t="s">
        <v>62</v>
      </c>
      <c r="C51" s="88">
        <v>588061100.82000005</v>
      </c>
      <c r="D51" s="88">
        <v>355627643.55000001</v>
      </c>
      <c r="E51" s="89">
        <v>60.474607664766161</v>
      </c>
    </row>
    <row r="52" spans="1:5" ht="47.25" outlineLevel="1" x14ac:dyDescent="0.25">
      <c r="A52" s="65" t="s">
        <v>63</v>
      </c>
      <c r="B52" s="66" t="s">
        <v>64</v>
      </c>
      <c r="C52" s="67">
        <v>588058500.82000005</v>
      </c>
      <c r="D52" s="67">
        <v>356008680.55000001</v>
      </c>
      <c r="E52" s="68">
        <v>60.539670807168797</v>
      </c>
    </row>
    <row r="53" spans="1:5" ht="31.5" outlineLevel="2" x14ac:dyDescent="0.25">
      <c r="A53" s="69" t="s">
        <v>65</v>
      </c>
      <c r="B53" s="70" t="s">
        <v>66</v>
      </c>
      <c r="C53" s="71">
        <v>83449500</v>
      </c>
      <c r="D53" s="71">
        <v>41724750</v>
      </c>
      <c r="E53" s="72">
        <v>50</v>
      </c>
    </row>
    <row r="54" spans="1:5" ht="33.75" customHeight="1" outlineLevel="2" x14ac:dyDescent="0.25">
      <c r="A54" s="69" t="s">
        <v>67</v>
      </c>
      <c r="B54" s="70" t="s">
        <v>68</v>
      </c>
      <c r="C54" s="71">
        <v>158749089.81999999</v>
      </c>
      <c r="D54" s="71">
        <v>67023079.899999999</v>
      </c>
      <c r="E54" s="72">
        <v>42.219504991175135</v>
      </c>
    </row>
    <row r="55" spans="1:5" ht="31.5" outlineLevel="2" x14ac:dyDescent="0.25">
      <c r="A55" s="90" t="s">
        <v>69</v>
      </c>
      <c r="B55" s="70" t="s">
        <v>70</v>
      </c>
      <c r="C55" s="71">
        <v>313371283</v>
      </c>
      <c r="D55" s="71">
        <v>225576050.65000001</v>
      </c>
      <c r="E55" s="72">
        <v>71.983638223161634</v>
      </c>
    </row>
    <row r="56" spans="1:5" ht="17.25" customHeight="1" outlineLevel="2" x14ac:dyDescent="0.25">
      <c r="A56" s="69" t="s">
        <v>71</v>
      </c>
      <c r="B56" s="70" t="s">
        <v>72</v>
      </c>
      <c r="C56" s="71">
        <v>32488628</v>
      </c>
      <c r="D56" s="71">
        <v>21684800</v>
      </c>
      <c r="E56" s="72">
        <v>66.745816413053817</v>
      </c>
    </row>
    <row r="57" spans="1:5" outlineLevel="1" x14ac:dyDescent="0.25">
      <c r="A57" s="65" t="s">
        <v>81</v>
      </c>
      <c r="B57" s="66" t="s">
        <v>82</v>
      </c>
      <c r="C57" s="67">
        <v>2600</v>
      </c>
      <c r="D57" s="67">
        <v>2600</v>
      </c>
      <c r="E57" s="68">
        <v>100</v>
      </c>
    </row>
    <row r="58" spans="1:5" ht="31.5" outlineLevel="2" x14ac:dyDescent="0.25">
      <c r="A58" s="69" t="s">
        <v>220</v>
      </c>
      <c r="B58" s="70" t="s">
        <v>221</v>
      </c>
      <c r="C58" s="71">
        <v>2600</v>
      </c>
      <c r="D58" s="71">
        <v>2600</v>
      </c>
      <c r="E58" s="72">
        <v>100</v>
      </c>
    </row>
    <row r="59" spans="1:5" ht="80.25" customHeight="1" outlineLevel="1" x14ac:dyDescent="0.25">
      <c r="A59" s="90" t="s">
        <v>242</v>
      </c>
      <c r="B59" s="91" t="s">
        <v>202</v>
      </c>
      <c r="C59" s="92">
        <v>0</v>
      </c>
      <c r="D59" s="92">
        <v>1055697.46</v>
      </c>
      <c r="E59" s="93">
        <v>0</v>
      </c>
    </row>
    <row r="60" spans="1:5" ht="110.25" outlineLevel="2" x14ac:dyDescent="0.25">
      <c r="A60" s="69" t="s">
        <v>243</v>
      </c>
      <c r="B60" s="70" t="s">
        <v>244</v>
      </c>
      <c r="C60" s="71">
        <v>0</v>
      </c>
      <c r="D60" s="71">
        <v>1055697.46</v>
      </c>
      <c r="E60" s="72">
        <v>0</v>
      </c>
    </row>
    <row r="61" spans="1:5" ht="63" outlineLevel="1" x14ac:dyDescent="0.25">
      <c r="A61" s="65" t="s">
        <v>204</v>
      </c>
      <c r="B61" s="66" t="s">
        <v>188</v>
      </c>
      <c r="C61" s="67">
        <v>0</v>
      </c>
      <c r="D61" s="67">
        <v>-1439334.46</v>
      </c>
      <c r="E61" s="68">
        <v>0</v>
      </c>
    </row>
    <row r="62" spans="1:5" ht="63" outlineLevel="2" x14ac:dyDescent="0.25">
      <c r="A62" s="69" t="s">
        <v>222</v>
      </c>
      <c r="B62" s="70" t="s">
        <v>223</v>
      </c>
      <c r="C62" s="71">
        <v>0</v>
      </c>
      <c r="D62" s="71">
        <v>-1439334.46</v>
      </c>
      <c r="E62" s="72">
        <v>0</v>
      </c>
    </row>
    <row r="63" spans="1:5" outlineLevel="1" x14ac:dyDescent="0.25">
      <c r="A63" s="73"/>
      <c r="B63" s="74"/>
      <c r="C63" s="74"/>
      <c r="D63" s="74"/>
      <c r="E63" s="75"/>
    </row>
    <row r="64" spans="1:5" x14ac:dyDescent="0.25">
      <c r="A64" s="76" t="s">
        <v>73</v>
      </c>
      <c r="B64" s="77"/>
      <c r="C64" s="78">
        <v>1049449420.99</v>
      </c>
      <c r="D64" s="78">
        <v>564554461.80999994</v>
      </c>
      <c r="E64" s="79">
        <v>53.795299756078435</v>
      </c>
    </row>
    <row r="66" spans="3:4" x14ac:dyDescent="0.25">
      <c r="C66" s="46"/>
      <c r="D66" s="46"/>
    </row>
  </sheetData>
  <mergeCells count="8">
    <mergeCell ref="A10:E10"/>
    <mergeCell ref="A2:E2"/>
    <mergeCell ref="A4:E4"/>
    <mergeCell ref="A7:E7"/>
    <mergeCell ref="A9:E9"/>
    <mergeCell ref="D5:E5"/>
    <mergeCell ref="A8:E8"/>
    <mergeCell ref="A3:E3"/>
  </mergeCells>
  <pageMargins left="0.70866141732283472" right="0.70866141732283472" top="0.74803149606299213" bottom="0.74803149606299213" header="0.31496062992125984" footer="0.31496062992125984"/>
  <pageSetup paperSize="9" scale="68" fitToHeight="0" orientation="portrait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5"/>
  <sheetViews>
    <sheetView view="pageBreakPreview" zoomScaleNormal="100" zoomScaleSheetLayoutView="100" workbookViewId="0">
      <selection activeCell="E11" sqref="E11"/>
    </sheetView>
  </sheetViews>
  <sheetFormatPr defaultRowHeight="15.75" outlineLevelRow="2" x14ac:dyDescent="0.25"/>
  <cols>
    <col min="1" max="1" width="17" style="1" customWidth="1"/>
    <col min="2" max="2" width="60.42578125" style="1" customWidth="1"/>
    <col min="3" max="4" width="18.7109375" style="1" customWidth="1"/>
    <col min="5" max="5" width="16.7109375" style="1" customWidth="1"/>
    <col min="6" max="6" width="14.28515625" style="1" bestFit="1" customWidth="1"/>
    <col min="7" max="7" width="17.28515625" style="1" customWidth="1"/>
    <col min="8" max="16384" width="9.140625" style="1"/>
  </cols>
  <sheetData>
    <row r="1" spans="1:5" x14ac:dyDescent="0.25">
      <c r="C1" s="2"/>
      <c r="D1" s="41"/>
      <c r="E1" s="38" t="str">
        <f>'Доходная часть'!E1</f>
        <v>УТВЕРЖДЕНО</v>
      </c>
    </row>
    <row r="2" spans="1:5" x14ac:dyDescent="0.25">
      <c r="A2" s="129" t="str">
        <f>'Доходная часть'!A2:E2</f>
        <v>постановлением администрации</v>
      </c>
      <c r="B2" s="129"/>
      <c r="C2" s="129"/>
      <c r="D2" s="129"/>
      <c r="E2" s="129"/>
    </row>
    <row r="3" spans="1:5" x14ac:dyDescent="0.25">
      <c r="A3" s="129" t="str">
        <f>'Доходная часть'!A3:E3</f>
        <v>муниципального округа "Княжпогостский"</v>
      </c>
      <c r="B3" s="129"/>
      <c r="C3" s="129"/>
      <c r="D3" s="129"/>
      <c r="E3" s="129"/>
    </row>
    <row r="4" spans="1:5" x14ac:dyDescent="0.25">
      <c r="A4" s="129" t="str">
        <f>'Доходная часть'!A4:E4</f>
        <v>от 14 июля 2026 г. № 698</v>
      </c>
      <c r="B4" s="129"/>
      <c r="C4" s="129"/>
      <c r="D4" s="129"/>
      <c r="E4" s="129"/>
    </row>
    <row r="5" spans="1:5" x14ac:dyDescent="0.25">
      <c r="A5" s="37"/>
      <c r="B5" s="37"/>
      <c r="C5" s="37"/>
      <c r="D5" s="129" t="s">
        <v>524</v>
      </c>
      <c r="E5" s="129"/>
    </row>
    <row r="6" spans="1:5" x14ac:dyDescent="0.25">
      <c r="A6" s="129" t="str">
        <f>'Доходная часть'!A5:E5</f>
        <v xml:space="preserve">                                                                                             </v>
      </c>
      <c r="B6" s="129"/>
      <c r="C6" s="129"/>
      <c r="D6" s="129"/>
      <c r="E6" s="129"/>
    </row>
    <row r="7" spans="1:5" ht="16.5" x14ac:dyDescent="0.25">
      <c r="A7" s="134" t="str">
        <f>'Доходная часть'!A7:E7</f>
        <v xml:space="preserve">ОТЧЕТ ОБ ИСПОЛНЕНИИ БЮДЖЕТА МУНИЦИПАЛЬНОГО ОКРУГА "КНЯЖПОГОСТСКИЙ" </v>
      </c>
      <c r="B7" s="134"/>
      <c r="C7" s="134"/>
      <c r="D7" s="134"/>
      <c r="E7" s="134"/>
    </row>
    <row r="8" spans="1:5" ht="16.5" x14ac:dyDescent="0.25">
      <c r="A8" s="134" t="s">
        <v>211</v>
      </c>
      <c r="B8" s="134"/>
      <c r="C8" s="134"/>
      <c r="D8" s="134"/>
      <c r="E8" s="134"/>
    </row>
    <row r="9" spans="1:5" ht="16.5" x14ac:dyDescent="0.25">
      <c r="A9" s="134" t="str">
        <f>'Доходная часть'!A9:E9</f>
        <v xml:space="preserve"> </v>
      </c>
      <c r="B9" s="134"/>
      <c r="C9" s="134"/>
      <c r="D9" s="134"/>
      <c r="E9" s="134"/>
    </row>
    <row r="10" spans="1:5" x14ac:dyDescent="0.25">
      <c r="A10" s="133" t="s">
        <v>142</v>
      </c>
      <c r="B10" s="133"/>
      <c r="C10" s="133"/>
      <c r="D10" s="133"/>
      <c r="E10" s="133"/>
    </row>
    <row r="11" spans="1:5" ht="31.5" x14ac:dyDescent="0.25">
      <c r="A11" s="59" t="s">
        <v>83</v>
      </c>
      <c r="B11" s="60" t="s">
        <v>84</v>
      </c>
      <c r="C11" s="60" t="s">
        <v>75</v>
      </c>
      <c r="D11" s="60" t="s">
        <v>117</v>
      </c>
      <c r="E11" s="61" t="s">
        <v>74</v>
      </c>
    </row>
    <row r="12" spans="1:5" s="9" customFormat="1" x14ac:dyDescent="0.25">
      <c r="A12" s="62" t="s">
        <v>0</v>
      </c>
      <c r="B12" s="63" t="s">
        <v>1</v>
      </c>
      <c r="C12" s="63" t="s">
        <v>2</v>
      </c>
      <c r="D12" s="63" t="s">
        <v>3</v>
      </c>
      <c r="E12" s="64" t="s">
        <v>4</v>
      </c>
    </row>
    <row r="13" spans="1:5" ht="32.25" thickBot="1" x14ac:dyDescent="0.3">
      <c r="A13" s="95" t="s">
        <v>118</v>
      </c>
      <c r="B13" s="96" t="s">
        <v>245</v>
      </c>
      <c r="C13" s="97">
        <v>4211199</v>
      </c>
      <c r="D13" s="97">
        <v>2501600.4300000002</v>
      </c>
      <c r="E13" s="98">
        <v>59.403519757674715</v>
      </c>
    </row>
    <row r="14" spans="1:5" ht="31.5" outlineLevel="1" x14ac:dyDescent="0.25">
      <c r="A14" s="106" t="s">
        <v>224</v>
      </c>
      <c r="B14" s="107" t="s">
        <v>246</v>
      </c>
      <c r="C14" s="108">
        <v>1853000</v>
      </c>
      <c r="D14" s="108">
        <v>1853000</v>
      </c>
      <c r="E14" s="109">
        <v>100</v>
      </c>
    </row>
    <row r="15" spans="1:5" ht="47.25" outlineLevel="2" x14ac:dyDescent="0.25">
      <c r="A15" s="110" t="s">
        <v>247</v>
      </c>
      <c r="B15" s="111" t="s">
        <v>225</v>
      </c>
      <c r="C15" s="112">
        <v>1853000</v>
      </c>
      <c r="D15" s="112">
        <v>1853000</v>
      </c>
      <c r="E15" s="113">
        <v>100</v>
      </c>
    </row>
    <row r="16" spans="1:5" outlineLevel="1" x14ac:dyDescent="0.25">
      <c r="A16" s="106" t="s">
        <v>193</v>
      </c>
      <c r="B16" s="107" t="s">
        <v>194</v>
      </c>
      <c r="C16" s="108">
        <v>2358199</v>
      </c>
      <c r="D16" s="108">
        <v>648600.43000000005</v>
      </c>
      <c r="E16" s="109">
        <v>27.504058393714864</v>
      </c>
    </row>
    <row r="17" spans="1:5" ht="50.25" customHeight="1" outlineLevel="2" x14ac:dyDescent="0.25">
      <c r="A17" s="110" t="s">
        <v>248</v>
      </c>
      <c r="B17" s="111" t="s">
        <v>195</v>
      </c>
      <c r="C17" s="112">
        <v>2358199</v>
      </c>
      <c r="D17" s="112">
        <v>648600.43000000005</v>
      </c>
      <c r="E17" s="113">
        <v>27.504058393714864</v>
      </c>
    </row>
    <row r="18" spans="1:5" ht="32.25" thickBot="1" x14ac:dyDescent="0.3">
      <c r="A18" s="95" t="s">
        <v>119</v>
      </c>
      <c r="B18" s="96" t="s">
        <v>249</v>
      </c>
      <c r="C18" s="97">
        <v>93178315.140000001</v>
      </c>
      <c r="D18" s="97">
        <v>26258456.469999999</v>
      </c>
      <c r="E18" s="98">
        <v>28.180866364182254</v>
      </c>
    </row>
    <row r="19" spans="1:5" outlineLevel="1" x14ac:dyDescent="0.25">
      <c r="A19" s="106" t="s">
        <v>144</v>
      </c>
      <c r="B19" s="107" t="s">
        <v>250</v>
      </c>
      <c r="C19" s="108">
        <v>60603458.75</v>
      </c>
      <c r="D19" s="108">
        <v>19388314.899999999</v>
      </c>
      <c r="E19" s="109">
        <v>31.992093025548645</v>
      </c>
    </row>
    <row r="20" spans="1:5" ht="31.5" outlineLevel="2" x14ac:dyDescent="0.25">
      <c r="A20" s="110" t="s">
        <v>251</v>
      </c>
      <c r="B20" s="111" t="s">
        <v>226</v>
      </c>
      <c r="C20" s="112">
        <v>23856770.710000001</v>
      </c>
      <c r="D20" s="112">
        <v>8572722.7699999996</v>
      </c>
      <c r="E20" s="113">
        <v>35.934129032839245</v>
      </c>
    </row>
    <row r="21" spans="1:5" ht="31.5" outlineLevel="2" x14ac:dyDescent="0.25">
      <c r="A21" s="110" t="s">
        <v>252</v>
      </c>
      <c r="B21" s="111" t="s">
        <v>85</v>
      </c>
      <c r="C21" s="112">
        <v>12183269.51</v>
      </c>
      <c r="D21" s="112">
        <v>4384492.08</v>
      </c>
      <c r="E21" s="113">
        <v>35.987811616587969</v>
      </c>
    </row>
    <row r="22" spans="1:5" ht="31.5" outlineLevel="2" x14ac:dyDescent="0.25">
      <c r="A22" s="110" t="s">
        <v>253</v>
      </c>
      <c r="B22" s="111" t="s">
        <v>254</v>
      </c>
      <c r="C22" s="112">
        <v>4824529</v>
      </c>
      <c r="D22" s="112">
        <v>1500000</v>
      </c>
      <c r="E22" s="113">
        <v>31.091117910162836</v>
      </c>
    </row>
    <row r="23" spans="1:5" ht="31.5" outlineLevel="2" x14ac:dyDescent="0.25">
      <c r="A23" s="110" t="s">
        <v>255</v>
      </c>
      <c r="B23" s="111" t="s">
        <v>256</v>
      </c>
      <c r="C23" s="112">
        <v>735808.38</v>
      </c>
      <c r="D23" s="112">
        <v>240339.82</v>
      </c>
      <c r="E23" s="113">
        <v>32.663370862941242</v>
      </c>
    </row>
    <row r="24" spans="1:5" ht="47.25" outlineLevel="2" x14ac:dyDescent="0.25">
      <c r="A24" s="110" t="s">
        <v>257</v>
      </c>
      <c r="B24" s="111" t="s">
        <v>227</v>
      </c>
      <c r="C24" s="112">
        <v>1244191.1499999999</v>
      </c>
      <c r="D24" s="112">
        <v>260545.73</v>
      </c>
      <c r="E24" s="113">
        <v>20.940972775766809</v>
      </c>
    </row>
    <row r="25" spans="1:5" ht="47.25" outlineLevel="2" x14ac:dyDescent="0.25">
      <c r="A25" s="110" t="s">
        <v>258</v>
      </c>
      <c r="B25" s="111" t="s">
        <v>189</v>
      </c>
      <c r="C25" s="112">
        <v>2223890</v>
      </c>
      <c r="D25" s="112">
        <v>0</v>
      </c>
      <c r="E25" s="113">
        <v>0</v>
      </c>
    </row>
    <row r="26" spans="1:5" outlineLevel="2" x14ac:dyDescent="0.25">
      <c r="A26" s="110" t="s">
        <v>259</v>
      </c>
      <c r="B26" s="111" t="s">
        <v>260</v>
      </c>
      <c r="C26" s="112">
        <v>907739.65</v>
      </c>
      <c r="D26" s="112">
        <v>0</v>
      </c>
      <c r="E26" s="113">
        <v>0</v>
      </c>
    </row>
    <row r="27" spans="1:5" outlineLevel="2" x14ac:dyDescent="0.25">
      <c r="A27" s="110" t="s">
        <v>261</v>
      </c>
      <c r="B27" s="111" t="s">
        <v>95</v>
      </c>
      <c r="C27" s="112">
        <v>14627260.35</v>
      </c>
      <c r="D27" s="112">
        <v>4430214.5</v>
      </c>
      <c r="E27" s="113">
        <v>30.287383925589321</v>
      </c>
    </row>
    <row r="28" spans="1:5" ht="21" customHeight="1" outlineLevel="1" x14ac:dyDescent="0.25">
      <c r="A28" s="106" t="s">
        <v>262</v>
      </c>
      <c r="B28" s="107" t="s">
        <v>263</v>
      </c>
      <c r="C28" s="108">
        <v>32574856.390000001</v>
      </c>
      <c r="D28" s="108">
        <v>6870141.5700000003</v>
      </c>
      <c r="E28" s="109">
        <v>21.090320361654861</v>
      </c>
    </row>
    <row r="29" spans="1:5" ht="31.5" outlineLevel="2" x14ac:dyDescent="0.25">
      <c r="A29" s="110" t="s">
        <v>264</v>
      </c>
      <c r="B29" s="111" t="s">
        <v>265</v>
      </c>
      <c r="C29" s="112">
        <v>18608199.32</v>
      </c>
      <c r="D29" s="112">
        <v>6870141.5700000003</v>
      </c>
      <c r="E29" s="113">
        <v>36.919969803934798</v>
      </c>
    </row>
    <row r="30" spans="1:5" ht="31.5" outlineLevel="2" x14ac:dyDescent="0.25">
      <c r="A30" s="110" t="s">
        <v>266</v>
      </c>
      <c r="B30" s="111" t="s">
        <v>267</v>
      </c>
      <c r="C30" s="112">
        <v>13966657.07</v>
      </c>
      <c r="D30" s="112">
        <v>0</v>
      </c>
      <c r="E30" s="113">
        <v>0</v>
      </c>
    </row>
    <row r="31" spans="1:5" ht="32.25" thickBot="1" x14ac:dyDescent="0.3">
      <c r="A31" s="95" t="s">
        <v>120</v>
      </c>
      <c r="B31" s="96" t="s">
        <v>268</v>
      </c>
      <c r="C31" s="97">
        <v>59746844.350000001</v>
      </c>
      <c r="D31" s="97">
        <v>26054128.699999999</v>
      </c>
      <c r="E31" s="98">
        <v>43.607539416431123</v>
      </c>
    </row>
    <row r="32" spans="1:5" ht="31.5" outlineLevel="1" x14ac:dyDescent="0.25">
      <c r="A32" s="106" t="s">
        <v>145</v>
      </c>
      <c r="B32" s="107" t="s">
        <v>269</v>
      </c>
      <c r="C32" s="108">
        <v>6350800.1200000001</v>
      </c>
      <c r="D32" s="108">
        <v>3103600</v>
      </c>
      <c r="E32" s="109">
        <v>48.869432848722688</v>
      </c>
    </row>
    <row r="33" spans="1:5" ht="78.75" customHeight="1" outlineLevel="2" x14ac:dyDescent="0.25">
      <c r="A33" s="110" t="s">
        <v>270</v>
      </c>
      <c r="B33" s="111" t="s">
        <v>190</v>
      </c>
      <c r="C33" s="112">
        <v>268936.12</v>
      </c>
      <c r="D33" s="112">
        <v>73600</v>
      </c>
      <c r="E33" s="113">
        <v>27.367093717273828</v>
      </c>
    </row>
    <row r="34" spans="1:5" ht="31.5" outlineLevel="2" x14ac:dyDescent="0.25">
      <c r="A34" s="110" t="s">
        <v>271</v>
      </c>
      <c r="B34" s="111" t="s">
        <v>228</v>
      </c>
      <c r="C34" s="112">
        <v>15000</v>
      </c>
      <c r="D34" s="112">
        <v>0</v>
      </c>
      <c r="E34" s="113">
        <v>0</v>
      </c>
    </row>
    <row r="35" spans="1:5" ht="47.25" outlineLevel="2" x14ac:dyDescent="0.25">
      <c r="A35" s="110" t="s">
        <v>272</v>
      </c>
      <c r="B35" s="111" t="s">
        <v>273</v>
      </c>
      <c r="C35" s="112">
        <v>3985200</v>
      </c>
      <c r="D35" s="112">
        <v>948336</v>
      </c>
      <c r="E35" s="113">
        <v>23.796446853357423</v>
      </c>
    </row>
    <row r="36" spans="1:5" ht="47.25" outlineLevel="2" x14ac:dyDescent="0.25">
      <c r="A36" s="110" t="s">
        <v>274</v>
      </c>
      <c r="B36" s="111" t="s">
        <v>273</v>
      </c>
      <c r="C36" s="112">
        <v>2081664</v>
      </c>
      <c r="D36" s="112">
        <v>2081664</v>
      </c>
      <c r="E36" s="113">
        <v>100</v>
      </c>
    </row>
    <row r="37" spans="1:5" outlineLevel="1" x14ac:dyDescent="0.25">
      <c r="A37" s="106" t="s">
        <v>146</v>
      </c>
      <c r="B37" s="107" t="s">
        <v>275</v>
      </c>
      <c r="C37" s="108">
        <v>43382783.229999997</v>
      </c>
      <c r="D37" s="108">
        <v>15937767.699999999</v>
      </c>
      <c r="E37" s="109">
        <v>36.73754082467152</v>
      </c>
    </row>
    <row r="38" spans="1:5" ht="31.5" outlineLevel="2" x14ac:dyDescent="0.25">
      <c r="A38" s="110" t="s">
        <v>276</v>
      </c>
      <c r="B38" s="111" t="s">
        <v>277</v>
      </c>
      <c r="C38" s="112">
        <v>18106895.370000001</v>
      </c>
      <c r="D38" s="112">
        <v>4792540.9800000004</v>
      </c>
      <c r="E38" s="113">
        <v>26.468043704170363</v>
      </c>
    </row>
    <row r="39" spans="1:5" outlineLevel="2" x14ac:dyDescent="0.25">
      <c r="A39" s="110" t="s">
        <v>278</v>
      </c>
      <c r="B39" s="111" t="s">
        <v>229</v>
      </c>
      <c r="C39" s="112">
        <v>903500</v>
      </c>
      <c r="D39" s="112">
        <v>849744.41</v>
      </c>
      <c r="E39" s="113">
        <v>94.050294410625341</v>
      </c>
    </row>
    <row r="40" spans="1:5" outlineLevel="2" x14ac:dyDescent="0.25">
      <c r="A40" s="110" t="s">
        <v>279</v>
      </c>
      <c r="B40" s="111" t="s">
        <v>280</v>
      </c>
      <c r="C40" s="112">
        <v>11009403.119999999</v>
      </c>
      <c r="D40" s="112">
        <v>6176459.5199999996</v>
      </c>
      <c r="E40" s="113">
        <v>56.101674656454946</v>
      </c>
    </row>
    <row r="41" spans="1:5" outlineLevel="2" x14ac:dyDescent="0.25">
      <c r="A41" s="110" t="s">
        <v>281</v>
      </c>
      <c r="B41" s="111" t="s">
        <v>86</v>
      </c>
      <c r="C41" s="112">
        <v>5892316</v>
      </c>
      <c r="D41" s="112">
        <v>2066321.02</v>
      </c>
      <c r="E41" s="113">
        <v>35.068061862262645</v>
      </c>
    </row>
    <row r="42" spans="1:5" ht="31.5" outlineLevel="2" x14ac:dyDescent="0.25">
      <c r="A42" s="110" t="s">
        <v>282</v>
      </c>
      <c r="B42" s="111" t="s">
        <v>283</v>
      </c>
      <c r="C42" s="112">
        <v>3703536</v>
      </c>
      <c r="D42" s="112">
        <v>1200000</v>
      </c>
      <c r="E42" s="113">
        <v>32.401467138432025</v>
      </c>
    </row>
    <row r="43" spans="1:5" ht="47.25" outlineLevel="2" x14ac:dyDescent="0.25">
      <c r="A43" s="110" t="s">
        <v>284</v>
      </c>
      <c r="B43" s="111" t="s">
        <v>285</v>
      </c>
      <c r="C43" s="112">
        <v>2969834.74</v>
      </c>
      <c r="D43" s="112">
        <v>852701.77</v>
      </c>
      <c r="E43" s="113">
        <v>28.712094936299383</v>
      </c>
    </row>
    <row r="44" spans="1:5" ht="47.25" outlineLevel="2" x14ac:dyDescent="0.25">
      <c r="A44" s="110" t="s">
        <v>286</v>
      </c>
      <c r="B44" s="111" t="s">
        <v>135</v>
      </c>
      <c r="C44" s="112">
        <v>487298</v>
      </c>
      <c r="D44" s="112">
        <v>0</v>
      </c>
      <c r="E44" s="113">
        <v>0</v>
      </c>
    </row>
    <row r="45" spans="1:5" ht="31.5" outlineLevel="2" x14ac:dyDescent="0.25">
      <c r="A45" s="110" t="s">
        <v>287</v>
      </c>
      <c r="B45" s="111" t="s">
        <v>288</v>
      </c>
      <c r="C45" s="112">
        <v>310000</v>
      </c>
      <c r="D45" s="112">
        <v>0</v>
      </c>
      <c r="E45" s="113">
        <v>0</v>
      </c>
    </row>
    <row r="46" spans="1:5" outlineLevel="1" x14ac:dyDescent="0.25">
      <c r="A46" s="106" t="s">
        <v>289</v>
      </c>
      <c r="B46" s="107" t="s">
        <v>290</v>
      </c>
      <c r="C46" s="108">
        <v>500</v>
      </c>
      <c r="D46" s="108">
        <v>0</v>
      </c>
      <c r="E46" s="109">
        <v>0</v>
      </c>
    </row>
    <row r="47" spans="1:5" ht="31.5" outlineLevel="2" x14ac:dyDescent="0.25">
      <c r="A47" s="110" t="s">
        <v>291</v>
      </c>
      <c r="B47" s="111" t="s">
        <v>292</v>
      </c>
      <c r="C47" s="112">
        <v>500</v>
      </c>
      <c r="D47" s="112">
        <v>0</v>
      </c>
      <c r="E47" s="113">
        <v>0</v>
      </c>
    </row>
    <row r="48" spans="1:5" ht="31.5" outlineLevel="1" x14ac:dyDescent="0.25">
      <c r="A48" s="106" t="s">
        <v>198</v>
      </c>
      <c r="B48" s="107" t="s">
        <v>293</v>
      </c>
      <c r="C48" s="108">
        <v>10012761</v>
      </c>
      <c r="D48" s="108">
        <v>7012761</v>
      </c>
      <c r="E48" s="109">
        <v>70.038234209325481</v>
      </c>
    </row>
    <row r="49" spans="1:5" ht="31.5" outlineLevel="2" x14ac:dyDescent="0.25">
      <c r="A49" s="110" t="s">
        <v>294</v>
      </c>
      <c r="B49" s="111" t="s">
        <v>295</v>
      </c>
      <c r="C49" s="112">
        <v>10012761</v>
      </c>
      <c r="D49" s="112">
        <v>7012761</v>
      </c>
      <c r="E49" s="113">
        <v>70.038234209325481</v>
      </c>
    </row>
    <row r="50" spans="1:5" ht="16.5" thickBot="1" x14ac:dyDescent="0.3">
      <c r="A50" s="95" t="s">
        <v>121</v>
      </c>
      <c r="B50" s="96" t="s">
        <v>296</v>
      </c>
      <c r="C50" s="97">
        <v>509047130.93000001</v>
      </c>
      <c r="D50" s="97">
        <v>335946483.24000001</v>
      </c>
      <c r="E50" s="98">
        <v>65.995162889189643</v>
      </c>
    </row>
    <row r="51" spans="1:5" outlineLevel="1" x14ac:dyDescent="0.25">
      <c r="A51" s="106" t="s">
        <v>147</v>
      </c>
      <c r="B51" s="107" t="s">
        <v>297</v>
      </c>
      <c r="C51" s="108">
        <v>149315182.22999999</v>
      </c>
      <c r="D51" s="108">
        <v>90758912.290000007</v>
      </c>
      <c r="E51" s="109">
        <v>60.783445416955708</v>
      </c>
    </row>
    <row r="52" spans="1:5" ht="47.25" outlineLevel="2" x14ac:dyDescent="0.25">
      <c r="A52" s="110" t="s">
        <v>298</v>
      </c>
      <c r="B52" s="111" t="s">
        <v>88</v>
      </c>
      <c r="C52" s="112">
        <v>96842600</v>
      </c>
      <c r="D52" s="112">
        <v>64270237.799999997</v>
      </c>
      <c r="E52" s="113">
        <v>66.365667381916637</v>
      </c>
    </row>
    <row r="53" spans="1:5" ht="49.5" customHeight="1" outlineLevel="2" x14ac:dyDescent="0.25">
      <c r="A53" s="110" t="s">
        <v>299</v>
      </c>
      <c r="B53" s="111" t="s">
        <v>122</v>
      </c>
      <c r="C53" s="112">
        <v>6540650.4699999997</v>
      </c>
      <c r="D53" s="112">
        <v>3335480</v>
      </c>
      <c r="E53" s="113">
        <v>50.996151151920522</v>
      </c>
    </row>
    <row r="54" spans="1:5" ht="31.5" outlineLevel="2" x14ac:dyDescent="0.25">
      <c r="A54" s="110" t="s">
        <v>300</v>
      </c>
      <c r="B54" s="111" t="s">
        <v>277</v>
      </c>
      <c r="C54" s="112">
        <v>15118300</v>
      </c>
      <c r="D54" s="112">
        <v>6291160.4000000004</v>
      </c>
      <c r="E54" s="113">
        <v>41.61288240079903</v>
      </c>
    </row>
    <row r="55" spans="1:5" ht="47.25" outlineLevel="2" x14ac:dyDescent="0.25">
      <c r="A55" s="110" t="s">
        <v>301</v>
      </c>
      <c r="B55" s="111" t="s">
        <v>87</v>
      </c>
      <c r="C55" s="112">
        <v>28069631.760000002</v>
      </c>
      <c r="D55" s="112">
        <v>16156495.689999999</v>
      </c>
      <c r="E55" s="113">
        <v>57.558630722842089</v>
      </c>
    </row>
    <row r="56" spans="1:5" ht="78.75" outlineLevel="2" x14ac:dyDescent="0.25">
      <c r="A56" s="110" t="s">
        <v>302</v>
      </c>
      <c r="B56" s="111" t="s">
        <v>89</v>
      </c>
      <c r="C56" s="112">
        <v>1510000</v>
      </c>
      <c r="D56" s="112">
        <v>705538.4</v>
      </c>
      <c r="E56" s="113">
        <v>46.724397350993378</v>
      </c>
    </row>
    <row r="57" spans="1:5" ht="49.5" customHeight="1" outlineLevel="2" x14ac:dyDescent="0.25">
      <c r="A57" s="110" t="s">
        <v>496</v>
      </c>
      <c r="B57" s="111" t="s">
        <v>497</v>
      </c>
      <c r="C57" s="112">
        <v>1124000</v>
      </c>
      <c r="D57" s="112">
        <v>0</v>
      </c>
      <c r="E57" s="113">
        <v>0</v>
      </c>
    </row>
    <row r="58" spans="1:5" ht="63" outlineLevel="2" x14ac:dyDescent="0.25">
      <c r="A58" s="110" t="s">
        <v>498</v>
      </c>
      <c r="B58" s="111" t="s">
        <v>499</v>
      </c>
      <c r="C58" s="112">
        <v>110000</v>
      </c>
      <c r="D58" s="112">
        <v>0</v>
      </c>
      <c r="E58" s="113">
        <v>0</v>
      </c>
    </row>
    <row r="59" spans="1:5" outlineLevel="1" x14ac:dyDescent="0.25">
      <c r="A59" s="106" t="s">
        <v>148</v>
      </c>
      <c r="B59" s="107" t="s">
        <v>303</v>
      </c>
      <c r="C59" s="108">
        <v>307992321.89999998</v>
      </c>
      <c r="D59" s="108">
        <v>216429785.19999999</v>
      </c>
      <c r="E59" s="109">
        <v>70.271162561731387</v>
      </c>
    </row>
    <row r="60" spans="1:5" ht="47.25" outlineLevel="2" x14ac:dyDescent="0.25">
      <c r="A60" s="110" t="s">
        <v>304</v>
      </c>
      <c r="B60" s="111" t="s">
        <v>88</v>
      </c>
      <c r="C60" s="112">
        <v>198318600</v>
      </c>
      <c r="D60" s="112">
        <v>153709562.19999999</v>
      </c>
      <c r="E60" s="113">
        <v>77.506377213231644</v>
      </c>
    </row>
    <row r="61" spans="1:5" ht="47.25" customHeight="1" outlineLevel="2" x14ac:dyDescent="0.25">
      <c r="A61" s="110" t="s">
        <v>305</v>
      </c>
      <c r="B61" s="111" t="s">
        <v>122</v>
      </c>
      <c r="C61" s="112">
        <v>6643724.5300000003</v>
      </c>
      <c r="D61" s="112">
        <v>3697020</v>
      </c>
      <c r="E61" s="113">
        <v>55.646798468328427</v>
      </c>
    </row>
    <row r="62" spans="1:5" ht="31.5" outlineLevel="2" x14ac:dyDescent="0.25">
      <c r="A62" s="110" t="s">
        <v>306</v>
      </c>
      <c r="B62" s="111" t="s">
        <v>277</v>
      </c>
      <c r="C62" s="112">
        <v>31445600</v>
      </c>
      <c r="D62" s="112">
        <v>15384142.779999999</v>
      </c>
      <c r="E62" s="113">
        <v>48.923037817691508</v>
      </c>
    </row>
    <row r="63" spans="1:5" ht="47.25" outlineLevel="2" x14ac:dyDescent="0.25">
      <c r="A63" s="110" t="s">
        <v>307</v>
      </c>
      <c r="B63" s="111" t="s">
        <v>87</v>
      </c>
      <c r="C63" s="112">
        <v>27178304.329999998</v>
      </c>
      <c r="D63" s="112">
        <v>15974552.859999999</v>
      </c>
      <c r="E63" s="113">
        <v>58.776856223391917</v>
      </c>
    </row>
    <row r="64" spans="1:5" ht="78.75" outlineLevel="2" x14ac:dyDescent="0.25">
      <c r="A64" s="110" t="s">
        <v>308</v>
      </c>
      <c r="B64" s="111" t="s">
        <v>89</v>
      </c>
      <c r="C64" s="112">
        <v>349800</v>
      </c>
      <c r="D64" s="112">
        <v>154814.72</v>
      </c>
      <c r="E64" s="113">
        <v>44.258067467124071</v>
      </c>
    </row>
    <row r="65" spans="1:5" ht="63" outlineLevel="2" x14ac:dyDescent="0.25">
      <c r="A65" s="110" t="s">
        <v>500</v>
      </c>
      <c r="B65" s="111" t="s">
        <v>501</v>
      </c>
      <c r="C65" s="112">
        <v>1118000</v>
      </c>
      <c r="D65" s="112">
        <v>0</v>
      </c>
      <c r="E65" s="113">
        <v>0</v>
      </c>
    </row>
    <row r="66" spans="1:5" ht="31.5" outlineLevel="2" x14ac:dyDescent="0.25">
      <c r="A66" s="110" t="s">
        <v>309</v>
      </c>
      <c r="B66" s="111" t="s">
        <v>310</v>
      </c>
      <c r="C66" s="112">
        <v>575782.5</v>
      </c>
      <c r="D66" s="112">
        <v>30000</v>
      </c>
      <c r="E66" s="113">
        <v>5.2103007646116373</v>
      </c>
    </row>
    <row r="67" spans="1:5" ht="78.75" outlineLevel="2" x14ac:dyDescent="0.25">
      <c r="A67" s="110" t="s">
        <v>502</v>
      </c>
      <c r="B67" s="111" t="s">
        <v>503</v>
      </c>
      <c r="C67" s="112">
        <v>60000</v>
      </c>
      <c r="D67" s="112">
        <v>0</v>
      </c>
      <c r="E67" s="113">
        <v>0</v>
      </c>
    </row>
    <row r="68" spans="1:5" outlineLevel="2" x14ac:dyDescent="0.25">
      <c r="A68" s="110" t="s">
        <v>311</v>
      </c>
      <c r="B68" s="111" t="s">
        <v>312</v>
      </c>
      <c r="C68" s="112">
        <v>100000</v>
      </c>
      <c r="D68" s="112">
        <v>0</v>
      </c>
      <c r="E68" s="113">
        <v>0</v>
      </c>
    </row>
    <row r="69" spans="1:5" outlineLevel="2" x14ac:dyDescent="0.25">
      <c r="A69" s="110" t="s">
        <v>313</v>
      </c>
      <c r="B69" s="111" t="s">
        <v>203</v>
      </c>
      <c r="C69" s="112">
        <v>57518.9</v>
      </c>
      <c r="D69" s="112">
        <v>57518.9</v>
      </c>
      <c r="E69" s="113">
        <v>100</v>
      </c>
    </row>
    <row r="70" spans="1:5" ht="47.25" outlineLevel="2" x14ac:dyDescent="0.25">
      <c r="A70" s="110" t="s">
        <v>314</v>
      </c>
      <c r="B70" s="111" t="s">
        <v>232</v>
      </c>
      <c r="C70" s="112">
        <v>8767474.75</v>
      </c>
      <c r="D70" s="112">
        <v>4848484.8499999996</v>
      </c>
      <c r="E70" s="113">
        <v>55.300813384150324</v>
      </c>
    </row>
    <row r="71" spans="1:5" ht="31.5" outlineLevel="2" x14ac:dyDescent="0.25">
      <c r="A71" s="110" t="s">
        <v>315</v>
      </c>
      <c r="B71" s="111" t="s">
        <v>90</v>
      </c>
      <c r="C71" s="112">
        <v>888888.89</v>
      </c>
      <c r="D71" s="112">
        <v>888888.89</v>
      </c>
      <c r="E71" s="113">
        <v>100</v>
      </c>
    </row>
    <row r="72" spans="1:5" ht="63" outlineLevel="2" x14ac:dyDescent="0.25">
      <c r="A72" s="110" t="s">
        <v>233</v>
      </c>
      <c r="B72" s="111" t="s">
        <v>234</v>
      </c>
      <c r="C72" s="112">
        <v>861400</v>
      </c>
      <c r="D72" s="112">
        <v>576000</v>
      </c>
      <c r="E72" s="113">
        <v>66.867889482238212</v>
      </c>
    </row>
    <row r="73" spans="1:5" ht="48" customHeight="1" outlineLevel="2" x14ac:dyDescent="0.25">
      <c r="A73" s="110" t="s">
        <v>235</v>
      </c>
      <c r="B73" s="111" t="s">
        <v>205</v>
      </c>
      <c r="C73" s="112">
        <v>2382728</v>
      </c>
      <c r="D73" s="112">
        <v>1588800</v>
      </c>
      <c r="E73" s="113">
        <v>66.679872818047215</v>
      </c>
    </row>
    <row r="74" spans="1:5" ht="94.5" outlineLevel="2" x14ac:dyDescent="0.25">
      <c r="A74" s="110" t="s">
        <v>236</v>
      </c>
      <c r="B74" s="111" t="s">
        <v>206</v>
      </c>
      <c r="C74" s="112">
        <v>29244500</v>
      </c>
      <c r="D74" s="112">
        <v>19520000</v>
      </c>
      <c r="E74" s="113">
        <v>66.747593564601885</v>
      </c>
    </row>
    <row r="75" spans="1:5" outlineLevel="1" x14ac:dyDescent="0.25">
      <c r="A75" s="106" t="s">
        <v>149</v>
      </c>
      <c r="B75" s="107" t="s">
        <v>316</v>
      </c>
      <c r="C75" s="108">
        <v>27246977.649999999</v>
      </c>
      <c r="D75" s="108">
        <v>18102905.809999999</v>
      </c>
      <c r="E75" s="109">
        <v>66.440050865604903</v>
      </c>
    </row>
    <row r="76" spans="1:5" ht="48.75" customHeight="1" outlineLevel="2" x14ac:dyDescent="0.25">
      <c r="A76" s="110" t="s">
        <v>317</v>
      </c>
      <c r="B76" s="111" t="s">
        <v>122</v>
      </c>
      <c r="C76" s="112">
        <v>5691375</v>
      </c>
      <c r="D76" s="112">
        <v>3545250</v>
      </c>
      <c r="E76" s="113">
        <v>62.291625485932663</v>
      </c>
    </row>
    <row r="77" spans="1:5" ht="31.5" outlineLevel="2" x14ac:dyDescent="0.25">
      <c r="A77" s="110" t="s">
        <v>318</v>
      </c>
      <c r="B77" s="111" t="s">
        <v>277</v>
      </c>
      <c r="C77" s="112">
        <v>3580400</v>
      </c>
      <c r="D77" s="112">
        <v>2178241.98</v>
      </c>
      <c r="E77" s="113">
        <v>60.83795050832309</v>
      </c>
    </row>
    <row r="78" spans="1:5" ht="47.25" outlineLevel="2" x14ac:dyDescent="0.25">
      <c r="A78" s="110" t="s">
        <v>319</v>
      </c>
      <c r="B78" s="111" t="s">
        <v>87</v>
      </c>
      <c r="C78" s="112">
        <v>16008271.220000001</v>
      </c>
      <c r="D78" s="112">
        <v>11543703.74</v>
      </c>
      <c r="E78" s="113">
        <v>72.110870570320088</v>
      </c>
    </row>
    <row r="79" spans="1:5" ht="31.5" outlineLevel="2" x14ac:dyDescent="0.25">
      <c r="A79" s="110" t="s">
        <v>320</v>
      </c>
      <c r="B79" s="111" t="s">
        <v>321</v>
      </c>
      <c r="C79" s="112">
        <v>1156166.67</v>
      </c>
      <c r="D79" s="112">
        <v>233333.33</v>
      </c>
      <c r="E79" s="113">
        <v>20.181634365917155</v>
      </c>
    </row>
    <row r="80" spans="1:5" ht="31.5" outlineLevel="2" x14ac:dyDescent="0.25">
      <c r="A80" s="110" t="s">
        <v>322</v>
      </c>
      <c r="B80" s="111" t="s">
        <v>91</v>
      </c>
      <c r="C80" s="112">
        <v>108388</v>
      </c>
      <c r="D80" s="112">
        <v>0</v>
      </c>
      <c r="E80" s="113">
        <v>0</v>
      </c>
    </row>
    <row r="81" spans="1:5" ht="47.25" outlineLevel="2" x14ac:dyDescent="0.25">
      <c r="A81" s="110" t="s">
        <v>323</v>
      </c>
      <c r="B81" s="111" t="s">
        <v>324</v>
      </c>
      <c r="C81" s="112">
        <v>282376.76</v>
      </c>
      <c r="D81" s="112">
        <v>282376.76</v>
      </c>
      <c r="E81" s="113">
        <v>100</v>
      </c>
    </row>
    <row r="82" spans="1:5" ht="31.5" outlineLevel="2" x14ac:dyDescent="0.25">
      <c r="A82" s="110" t="s">
        <v>325</v>
      </c>
      <c r="B82" s="111" t="s">
        <v>326</v>
      </c>
      <c r="C82" s="112">
        <v>320000</v>
      </c>
      <c r="D82" s="112">
        <v>320000</v>
      </c>
      <c r="E82" s="113">
        <v>100</v>
      </c>
    </row>
    <row r="83" spans="1:5" outlineLevel="2" x14ac:dyDescent="0.25">
      <c r="A83" s="110" t="s">
        <v>327</v>
      </c>
      <c r="B83" s="111" t="s">
        <v>328</v>
      </c>
      <c r="C83" s="112">
        <v>100000</v>
      </c>
      <c r="D83" s="112">
        <v>0</v>
      </c>
      <c r="E83" s="113">
        <v>0</v>
      </c>
    </row>
    <row r="84" spans="1:5" ht="31.5" outlineLevel="1" x14ac:dyDescent="0.25">
      <c r="A84" s="106" t="s">
        <v>150</v>
      </c>
      <c r="B84" s="107" t="s">
        <v>151</v>
      </c>
      <c r="C84" s="108">
        <v>24492649.149999999</v>
      </c>
      <c r="D84" s="108">
        <v>10654879.939999999</v>
      </c>
      <c r="E84" s="109">
        <v>43.502358094244777</v>
      </c>
    </row>
    <row r="85" spans="1:5" ht="31.5" outlineLevel="2" x14ac:dyDescent="0.25">
      <c r="A85" s="110" t="s">
        <v>329</v>
      </c>
      <c r="B85" s="111" t="s">
        <v>330</v>
      </c>
      <c r="C85" s="112">
        <v>21531449.57</v>
      </c>
      <c r="D85" s="112">
        <v>9564333.6199999992</v>
      </c>
      <c r="E85" s="113">
        <v>44.420295943874066</v>
      </c>
    </row>
    <row r="86" spans="1:5" ht="31.5" outlineLevel="2" x14ac:dyDescent="0.25">
      <c r="A86" s="110" t="s">
        <v>331</v>
      </c>
      <c r="B86" s="111" t="s">
        <v>332</v>
      </c>
      <c r="C86" s="112">
        <v>2961199.58</v>
      </c>
      <c r="D86" s="112">
        <v>1090546.32</v>
      </c>
      <c r="E86" s="113">
        <v>36.827856094724964</v>
      </c>
    </row>
    <row r="87" spans="1:5" ht="32.25" thickBot="1" x14ac:dyDescent="0.3">
      <c r="A87" s="95" t="s">
        <v>123</v>
      </c>
      <c r="B87" s="96" t="s">
        <v>333</v>
      </c>
      <c r="C87" s="97">
        <v>144612848.74000001</v>
      </c>
      <c r="D87" s="97">
        <v>76156520.109999999</v>
      </c>
      <c r="E87" s="98">
        <v>52.662346930819474</v>
      </c>
    </row>
    <row r="88" spans="1:5" ht="31.5" outlineLevel="1" x14ac:dyDescent="0.25">
      <c r="A88" s="106" t="s">
        <v>152</v>
      </c>
      <c r="B88" s="107" t="s">
        <v>153</v>
      </c>
      <c r="C88" s="108">
        <v>19870910.68</v>
      </c>
      <c r="D88" s="108">
        <v>13081837.189999999</v>
      </c>
      <c r="E88" s="109">
        <v>65.834109974470479</v>
      </c>
    </row>
    <row r="89" spans="1:5" ht="47.25" customHeight="1" outlineLevel="2" x14ac:dyDescent="0.25">
      <c r="A89" s="110" t="s">
        <v>334</v>
      </c>
      <c r="B89" s="111" t="s">
        <v>122</v>
      </c>
      <c r="C89" s="112">
        <v>7090375</v>
      </c>
      <c r="D89" s="112">
        <v>2845687.5</v>
      </c>
      <c r="E89" s="113">
        <v>40.134513336741712</v>
      </c>
    </row>
    <row r="90" spans="1:5" ht="31.5" outlineLevel="2" x14ac:dyDescent="0.25">
      <c r="A90" s="110" t="s">
        <v>335</v>
      </c>
      <c r="B90" s="111" t="s">
        <v>277</v>
      </c>
      <c r="C90" s="112">
        <v>1238600</v>
      </c>
      <c r="D90" s="112">
        <v>330738.61</v>
      </c>
      <c r="E90" s="113">
        <v>26.702616663975455</v>
      </c>
    </row>
    <row r="91" spans="1:5" outlineLevel="2" x14ac:dyDescent="0.25">
      <c r="A91" s="110" t="s">
        <v>336</v>
      </c>
      <c r="B91" s="111" t="s">
        <v>337</v>
      </c>
      <c r="C91" s="112">
        <v>11541935.68</v>
      </c>
      <c r="D91" s="112">
        <v>9905411.0800000001</v>
      </c>
      <c r="E91" s="113">
        <v>85.821055970396813</v>
      </c>
    </row>
    <row r="92" spans="1:5" outlineLevel="1" x14ac:dyDescent="0.25">
      <c r="A92" s="106" t="s">
        <v>154</v>
      </c>
      <c r="B92" s="107" t="s">
        <v>155</v>
      </c>
      <c r="C92" s="108">
        <v>25446469.879999999</v>
      </c>
      <c r="D92" s="108">
        <v>11553155.689999999</v>
      </c>
      <c r="E92" s="109">
        <v>45.40180128906745</v>
      </c>
    </row>
    <row r="93" spans="1:5" ht="47.25" outlineLevel="2" x14ac:dyDescent="0.25">
      <c r="A93" s="110" t="s">
        <v>338</v>
      </c>
      <c r="B93" s="111" t="s">
        <v>124</v>
      </c>
      <c r="C93" s="112">
        <v>14612250</v>
      </c>
      <c r="D93" s="112">
        <v>6962500</v>
      </c>
      <c r="E93" s="113">
        <v>47.648377217745384</v>
      </c>
    </row>
    <row r="94" spans="1:5" ht="31.5" outlineLevel="2" x14ac:dyDescent="0.25">
      <c r="A94" s="110" t="s">
        <v>339</v>
      </c>
      <c r="B94" s="111" t="s">
        <v>277</v>
      </c>
      <c r="C94" s="112">
        <v>1214554</v>
      </c>
      <c r="D94" s="112">
        <v>136853.35999999999</v>
      </c>
      <c r="E94" s="113">
        <v>11.267787187724876</v>
      </c>
    </row>
    <row r="95" spans="1:5" outlineLevel="2" x14ac:dyDescent="0.25">
      <c r="A95" s="110" t="s">
        <v>340</v>
      </c>
      <c r="B95" s="111" t="s">
        <v>341</v>
      </c>
      <c r="C95" s="112">
        <v>9619665.8800000008</v>
      </c>
      <c r="D95" s="112">
        <v>4453802.33</v>
      </c>
      <c r="E95" s="113">
        <v>46.298929563237593</v>
      </c>
    </row>
    <row r="96" spans="1:5" outlineLevel="1" x14ac:dyDescent="0.25">
      <c r="A96" s="106" t="s">
        <v>156</v>
      </c>
      <c r="B96" s="107" t="s">
        <v>157</v>
      </c>
      <c r="C96" s="108">
        <v>5628751</v>
      </c>
      <c r="D96" s="108">
        <v>2874536.43</v>
      </c>
      <c r="E96" s="109">
        <v>51.068814911158796</v>
      </c>
    </row>
    <row r="97" spans="1:5" ht="47.25" outlineLevel="2" x14ac:dyDescent="0.25">
      <c r="A97" s="110" t="s">
        <v>342</v>
      </c>
      <c r="B97" s="111" t="s">
        <v>124</v>
      </c>
      <c r="C97" s="112">
        <v>2937000</v>
      </c>
      <c r="D97" s="112">
        <v>1328750</v>
      </c>
      <c r="E97" s="113">
        <v>45.241743275451142</v>
      </c>
    </row>
    <row r="98" spans="1:5" ht="31.5" outlineLevel="2" x14ac:dyDescent="0.25">
      <c r="A98" s="110" t="s">
        <v>343</v>
      </c>
      <c r="B98" s="111" t="s">
        <v>277</v>
      </c>
      <c r="C98" s="112">
        <v>424050</v>
      </c>
      <c r="D98" s="112">
        <v>178466.19</v>
      </c>
      <c r="E98" s="113">
        <v>42.086119561372477</v>
      </c>
    </row>
    <row r="99" spans="1:5" outlineLevel="2" x14ac:dyDescent="0.25">
      <c r="A99" s="110" t="s">
        <v>344</v>
      </c>
      <c r="B99" s="111" t="s">
        <v>345</v>
      </c>
      <c r="C99" s="112">
        <v>1767702.06</v>
      </c>
      <c r="D99" s="112">
        <v>867321.3</v>
      </c>
      <c r="E99" s="113">
        <v>49.064902939582474</v>
      </c>
    </row>
    <row r="100" spans="1:5" ht="31.5" outlineLevel="2" x14ac:dyDescent="0.25">
      <c r="A100" s="110" t="s">
        <v>346</v>
      </c>
      <c r="B100" s="111" t="s">
        <v>237</v>
      </c>
      <c r="C100" s="112">
        <v>499998.94</v>
      </c>
      <c r="D100" s="112">
        <v>499998.94</v>
      </c>
      <c r="E100" s="113">
        <v>100</v>
      </c>
    </row>
    <row r="101" spans="1:5" ht="31.5" outlineLevel="1" x14ac:dyDescent="0.25">
      <c r="A101" s="106" t="s">
        <v>158</v>
      </c>
      <c r="B101" s="107" t="s">
        <v>347</v>
      </c>
      <c r="C101" s="108">
        <v>39083365.380000003</v>
      </c>
      <c r="D101" s="108">
        <v>21222839.449999999</v>
      </c>
      <c r="E101" s="109">
        <v>54.301463662748688</v>
      </c>
    </row>
    <row r="102" spans="1:5" ht="47.25" outlineLevel="2" x14ac:dyDescent="0.25">
      <c r="A102" s="110" t="s">
        <v>348</v>
      </c>
      <c r="B102" s="111" t="s">
        <v>124</v>
      </c>
      <c r="C102" s="112">
        <v>16500000</v>
      </c>
      <c r="D102" s="112">
        <v>6987500</v>
      </c>
      <c r="E102" s="113">
        <v>42.348484848484851</v>
      </c>
    </row>
    <row r="103" spans="1:5" ht="31.5" outlineLevel="2" x14ac:dyDescent="0.25">
      <c r="A103" s="110" t="s">
        <v>349</v>
      </c>
      <c r="B103" s="111" t="s">
        <v>277</v>
      </c>
      <c r="C103" s="112">
        <v>6683600</v>
      </c>
      <c r="D103" s="112">
        <v>2408227.69</v>
      </c>
      <c r="E103" s="113">
        <v>36.031894338380511</v>
      </c>
    </row>
    <row r="104" spans="1:5" outlineLevel="2" x14ac:dyDescent="0.25">
      <c r="A104" s="110" t="s">
        <v>350</v>
      </c>
      <c r="B104" s="111" t="s">
        <v>351</v>
      </c>
      <c r="C104" s="112">
        <v>11345627.890000001</v>
      </c>
      <c r="D104" s="112">
        <v>7602974.2699999996</v>
      </c>
      <c r="E104" s="113">
        <v>67.012371141673327</v>
      </c>
    </row>
    <row r="105" spans="1:5" outlineLevel="2" x14ac:dyDescent="0.25">
      <c r="A105" s="110" t="s">
        <v>352</v>
      </c>
      <c r="B105" s="111" t="s">
        <v>92</v>
      </c>
      <c r="C105" s="112">
        <v>1725000</v>
      </c>
      <c r="D105" s="112">
        <v>1575000</v>
      </c>
      <c r="E105" s="113">
        <v>91.304347826086953</v>
      </c>
    </row>
    <row r="106" spans="1:5" ht="47.25" outlineLevel="2" x14ac:dyDescent="0.25">
      <c r="A106" s="110" t="s">
        <v>353</v>
      </c>
      <c r="B106" s="111" t="s">
        <v>354</v>
      </c>
      <c r="C106" s="112">
        <v>2649137.4900000002</v>
      </c>
      <c r="D106" s="112">
        <v>2649137.4900000002</v>
      </c>
      <c r="E106" s="113">
        <v>100</v>
      </c>
    </row>
    <row r="107" spans="1:5" ht="31.5" outlineLevel="2" x14ac:dyDescent="0.25">
      <c r="A107" s="110" t="s">
        <v>355</v>
      </c>
      <c r="B107" s="111" t="s">
        <v>237</v>
      </c>
      <c r="C107" s="112">
        <v>180000</v>
      </c>
      <c r="D107" s="112">
        <v>0</v>
      </c>
      <c r="E107" s="113">
        <v>0</v>
      </c>
    </row>
    <row r="108" spans="1:5" ht="31.5" outlineLevel="1" x14ac:dyDescent="0.25">
      <c r="A108" s="106" t="s">
        <v>159</v>
      </c>
      <c r="B108" s="107" t="s">
        <v>151</v>
      </c>
      <c r="C108" s="108">
        <v>6704433.4000000004</v>
      </c>
      <c r="D108" s="108">
        <v>3226015.47</v>
      </c>
      <c r="E108" s="109">
        <v>48.117645109279479</v>
      </c>
    </row>
    <row r="109" spans="1:5" outlineLevel="2" x14ac:dyDescent="0.25">
      <c r="A109" s="110" t="s">
        <v>356</v>
      </c>
      <c r="B109" s="111" t="s">
        <v>357</v>
      </c>
      <c r="C109" s="112">
        <v>3816923.98</v>
      </c>
      <c r="D109" s="112">
        <v>1564546.68</v>
      </c>
      <c r="E109" s="113">
        <v>40.989725973007197</v>
      </c>
    </row>
    <row r="110" spans="1:5" ht="31.5" outlineLevel="2" x14ac:dyDescent="0.25">
      <c r="A110" s="110" t="s">
        <v>358</v>
      </c>
      <c r="B110" s="111" t="s">
        <v>359</v>
      </c>
      <c r="C110" s="112">
        <v>2887509.42</v>
      </c>
      <c r="D110" s="112">
        <v>1661468.79</v>
      </c>
      <c r="E110" s="113">
        <v>57.539856960882226</v>
      </c>
    </row>
    <row r="111" spans="1:5" ht="31.5" outlineLevel="1" x14ac:dyDescent="0.25">
      <c r="A111" s="106" t="s">
        <v>160</v>
      </c>
      <c r="B111" s="107" t="s">
        <v>161</v>
      </c>
      <c r="C111" s="108">
        <v>43076321.210000001</v>
      </c>
      <c r="D111" s="108">
        <v>22081457.850000001</v>
      </c>
      <c r="E111" s="109">
        <v>51.261243369301177</v>
      </c>
    </row>
    <row r="112" spans="1:5" ht="47.25" outlineLevel="2" x14ac:dyDescent="0.25">
      <c r="A112" s="110" t="s">
        <v>360</v>
      </c>
      <c r="B112" s="111" t="s">
        <v>124</v>
      </c>
      <c r="C112" s="112">
        <v>22493625</v>
      </c>
      <c r="D112" s="112">
        <v>12488750</v>
      </c>
      <c r="E112" s="113">
        <v>55.521286586755139</v>
      </c>
    </row>
    <row r="113" spans="1:5" ht="31.5" outlineLevel="2" x14ac:dyDescent="0.25">
      <c r="A113" s="110" t="s">
        <v>361</v>
      </c>
      <c r="B113" s="111" t="s">
        <v>277</v>
      </c>
      <c r="C113" s="112">
        <v>75900</v>
      </c>
      <c r="D113" s="112">
        <v>30755.08</v>
      </c>
      <c r="E113" s="113">
        <v>40.520527009222661</v>
      </c>
    </row>
    <row r="114" spans="1:5" outlineLevel="2" x14ac:dyDescent="0.25">
      <c r="A114" s="110" t="s">
        <v>362</v>
      </c>
      <c r="B114" s="111" t="s">
        <v>363</v>
      </c>
      <c r="C114" s="112">
        <v>20506796.210000001</v>
      </c>
      <c r="D114" s="112">
        <v>9561952.7699999996</v>
      </c>
      <c r="E114" s="113">
        <v>46.628213749630859</v>
      </c>
    </row>
    <row r="115" spans="1:5" ht="31.5" outlineLevel="1" x14ac:dyDescent="0.25">
      <c r="A115" s="106" t="s">
        <v>162</v>
      </c>
      <c r="B115" s="107" t="s">
        <v>163</v>
      </c>
      <c r="C115" s="108">
        <v>4802597.1900000004</v>
      </c>
      <c r="D115" s="108">
        <v>2116678.0299999998</v>
      </c>
      <c r="E115" s="109">
        <v>44.073611553501948</v>
      </c>
    </row>
    <row r="116" spans="1:5" ht="47.25" outlineLevel="2" x14ac:dyDescent="0.25">
      <c r="A116" s="110" t="s">
        <v>364</v>
      </c>
      <c r="B116" s="111" t="s">
        <v>124</v>
      </c>
      <c r="C116" s="112">
        <v>2949375</v>
      </c>
      <c r="D116" s="112">
        <v>987500</v>
      </c>
      <c r="E116" s="113">
        <v>33.481669845306207</v>
      </c>
    </row>
    <row r="117" spans="1:5" ht="31.5" outlineLevel="2" x14ac:dyDescent="0.25">
      <c r="A117" s="110" t="s">
        <v>365</v>
      </c>
      <c r="B117" s="111" t="s">
        <v>277</v>
      </c>
      <c r="C117" s="112">
        <v>330550</v>
      </c>
      <c r="D117" s="112">
        <v>175360.83</v>
      </c>
      <c r="E117" s="113">
        <v>53.051226743306607</v>
      </c>
    </row>
    <row r="118" spans="1:5" outlineLevel="2" x14ac:dyDescent="0.25">
      <c r="A118" s="110" t="s">
        <v>366</v>
      </c>
      <c r="B118" s="111" t="s">
        <v>367</v>
      </c>
      <c r="C118" s="112">
        <v>1522672.19</v>
      </c>
      <c r="D118" s="112">
        <v>953817.2</v>
      </c>
      <c r="E118" s="113">
        <v>62.641007451511939</v>
      </c>
    </row>
    <row r="119" spans="1:5" ht="32.25" thickBot="1" x14ac:dyDescent="0.3">
      <c r="A119" s="95" t="s">
        <v>125</v>
      </c>
      <c r="B119" s="96" t="s">
        <v>368</v>
      </c>
      <c r="C119" s="97">
        <v>61646638.450000003</v>
      </c>
      <c r="D119" s="97">
        <v>36482078.149999999</v>
      </c>
      <c r="E119" s="98">
        <v>59.179347110045057</v>
      </c>
    </row>
    <row r="120" spans="1:5" ht="31.5" outlineLevel="1" x14ac:dyDescent="0.25">
      <c r="A120" s="106" t="s">
        <v>369</v>
      </c>
      <c r="B120" s="107" t="s">
        <v>370</v>
      </c>
      <c r="C120" s="108">
        <v>487000</v>
      </c>
      <c r="D120" s="108">
        <v>487000</v>
      </c>
      <c r="E120" s="109">
        <v>100</v>
      </c>
    </row>
    <row r="121" spans="1:5" ht="31.5" outlineLevel="2" x14ac:dyDescent="0.25">
      <c r="A121" s="110" t="s">
        <v>371</v>
      </c>
      <c r="B121" s="111" t="s">
        <v>372</v>
      </c>
      <c r="C121" s="112">
        <v>487000</v>
      </c>
      <c r="D121" s="112">
        <v>487000</v>
      </c>
      <c r="E121" s="113">
        <v>100</v>
      </c>
    </row>
    <row r="122" spans="1:5" outlineLevel="1" x14ac:dyDescent="0.25">
      <c r="A122" s="106" t="s">
        <v>164</v>
      </c>
      <c r="B122" s="107" t="s">
        <v>165</v>
      </c>
      <c r="C122" s="108">
        <v>400000</v>
      </c>
      <c r="D122" s="108">
        <v>278000</v>
      </c>
      <c r="E122" s="109">
        <v>69.5</v>
      </c>
    </row>
    <row r="123" spans="1:5" ht="46.5" customHeight="1" outlineLevel="2" x14ac:dyDescent="0.25">
      <c r="A123" s="110" t="s">
        <v>373</v>
      </c>
      <c r="B123" s="111" t="s">
        <v>93</v>
      </c>
      <c r="C123" s="112">
        <v>400000</v>
      </c>
      <c r="D123" s="112">
        <v>278000</v>
      </c>
      <c r="E123" s="113">
        <v>69.5</v>
      </c>
    </row>
    <row r="124" spans="1:5" outlineLevel="1" x14ac:dyDescent="0.25">
      <c r="A124" s="106" t="s">
        <v>166</v>
      </c>
      <c r="B124" s="107" t="s">
        <v>167</v>
      </c>
      <c r="C124" s="108">
        <v>1220000</v>
      </c>
      <c r="D124" s="108">
        <v>1220000</v>
      </c>
      <c r="E124" s="109">
        <v>100</v>
      </c>
    </row>
    <row r="125" spans="1:5" ht="31.5" outlineLevel="2" x14ac:dyDescent="0.25">
      <c r="A125" s="110" t="s">
        <v>374</v>
      </c>
      <c r="B125" s="111" t="s">
        <v>94</v>
      </c>
      <c r="C125" s="112">
        <v>1220000</v>
      </c>
      <c r="D125" s="112">
        <v>1220000</v>
      </c>
      <c r="E125" s="113">
        <v>100</v>
      </c>
    </row>
    <row r="126" spans="1:5" ht="34.5" customHeight="1" outlineLevel="1" x14ac:dyDescent="0.25">
      <c r="A126" s="106" t="s">
        <v>207</v>
      </c>
      <c r="B126" s="107" t="s">
        <v>375</v>
      </c>
      <c r="C126" s="108">
        <v>55937449.140000001</v>
      </c>
      <c r="D126" s="108">
        <v>32909022.289999999</v>
      </c>
      <c r="E126" s="109">
        <v>58.831825183224652</v>
      </c>
    </row>
    <row r="127" spans="1:5" ht="46.5" customHeight="1" outlineLevel="2" x14ac:dyDescent="0.25">
      <c r="A127" s="110" t="s">
        <v>376</v>
      </c>
      <c r="B127" s="111" t="s">
        <v>122</v>
      </c>
      <c r="C127" s="112">
        <v>984375</v>
      </c>
      <c r="D127" s="112">
        <v>492187.5</v>
      </c>
      <c r="E127" s="113">
        <v>50</v>
      </c>
    </row>
    <row r="128" spans="1:5" ht="31.5" outlineLevel="2" x14ac:dyDescent="0.25">
      <c r="A128" s="110" t="s">
        <v>377</v>
      </c>
      <c r="B128" s="111" t="s">
        <v>277</v>
      </c>
      <c r="C128" s="112">
        <v>14584190.359999999</v>
      </c>
      <c r="D128" s="112">
        <v>4056354.91</v>
      </c>
      <c r="E128" s="113">
        <v>27.813370573695664</v>
      </c>
    </row>
    <row r="129" spans="1:5" outlineLevel="2" x14ac:dyDescent="0.25">
      <c r="A129" s="110" t="s">
        <v>378</v>
      </c>
      <c r="B129" s="111" t="s">
        <v>238</v>
      </c>
      <c r="C129" s="112">
        <v>40212783.780000001</v>
      </c>
      <c r="D129" s="112">
        <v>28204379.879999999</v>
      </c>
      <c r="E129" s="113">
        <v>70.137844806525351</v>
      </c>
    </row>
    <row r="130" spans="1:5" ht="33" customHeight="1" outlineLevel="2" x14ac:dyDescent="0.25">
      <c r="A130" s="110" t="s">
        <v>379</v>
      </c>
      <c r="B130" s="111" t="s">
        <v>380</v>
      </c>
      <c r="C130" s="112">
        <v>156100</v>
      </c>
      <c r="D130" s="112">
        <v>156100</v>
      </c>
      <c r="E130" s="113">
        <v>100</v>
      </c>
    </row>
    <row r="131" spans="1:5" ht="31.5" outlineLevel="1" x14ac:dyDescent="0.25">
      <c r="A131" s="106" t="s">
        <v>239</v>
      </c>
      <c r="B131" s="107" t="s">
        <v>151</v>
      </c>
      <c r="C131" s="108">
        <v>3602189.31</v>
      </c>
      <c r="D131" s="108">
        <v>1588055.86</v>
      </c>
      <c r="E131" s="109">
        <v>44.08585233406292</v>
      </c>
    </row>
    <row r="132" spans="1:5" ht="31.5" outlineLevel="2" x14ac:dyDescent="0.25">
      <c r="A132" s="110" t="s">
        <v>381</v>
      </c>
      <c r="B132" s="111" t="s">
        <v>382</v>
      </c>
      <c r="C132" s="112">
        <v>1243594.6200000001</v>
      </c>
      <c r="D132" s="112">
        <v>576699.73</v>
      </c>
      <c r="E132" s="113">
        <v>46.373610879725419</v>
      </c>
    </row>
    <row r="133" spans="1:5" ht="31.5" outlineLevel="2" x14ac:dyDescent="0.25">
      <c r="A133" s="110" t="s">
        <v>383</v>
      </c>
      <c r="B133" s="111" t="s">
        <v>384</v>
      </c>
      <c r="C133" s="112">
        <v>2358594.69</v>
      </c>
      <c r="D133" s="112">
        <v>1011356.13</v>
      </c>
      <c r="E133" s="113">
        <v>42.879606839104689</v>
      </c>
    </row>
    <row r="134" spans="1:5" ht="32.25" thickBot="1" x14ac:dyDescent="0.3">
      <c r="A134" s="95" t="s">
        <v>126</v>
      </c>
      <c r="B134" s="96" t="s">
        <v>127</v>
      </c>
      <c r="C134" s="97">
        <v>138174943.91999999</v>
      </c>
      <c r="D134" s="97">
        <v>59431989.189999998</v>
      </c>
      <c r="E134" s="98">
        <v>43.012131942249752</v>
      </c>
    </row>
    <row r="135" spans="1:5" ht="31.5" outlineLevel="1" x14ac:dyDescent="0.25">
      <c r="A135" s="106" t="s">
        <v>168</v>
      </c>
      <c r="B135" s="107" t="s">
        <v>169</v>
      </c>
      <c r="C135" s="108">
        <v>20615145.370000001</v>
      </c>
      <c r="D135" s="108">
        <v>7315444.0499999998</v>
      </c>
      <c r="E135" s="109">
        <v>35.485774748140912</v>
      </c>
    </row>
    <row r="136" spans="1:5" outlineLevel="2" x14ac:dyDescent="0.25">
      <c r="A136" s="110" t="s">
        <v>385</v>
      </c>
      <c r="B136" s="111" t="s">
        <v>386</v>
      </c>
      <c r="C136" s="112">
        <v>7490771.7300000004</v>
      </c>
      <c r="D136" s="112">
        <v>2459046.14</v>
      </c>
      <c r="E136" s="113">
        <v>32.827674218821777</v>
      </c>
    </row>
    <row r="137" spans="1:5" ht="31.5" outlineLevel="2" x14ac:dyDescent="0.25">
      <c r="A137" s="110" t="s">
        <v>387</v>
      </c>
      <c r="B137" s="111" t="s">
        <v>388</v>
      </c>
      <c r="C137" s="112">
        <v>10611581.859999999</v>
      </c>
      <c r="D137" s="112">
        <v>4856397.91</v>
      </c>
      <c r="E137" s="113">
        <v>45.765070411472095</v>
      </c>
    </row>
    <row r="138" spans="1:5" ht="31.5" outlineLevel="2" x14ac:dyDescent="0.25">
      <c r="A138" s="110" t="s">
        <v>389</v>
      </c>
      <c r="B138" s="111" t="s">
        <v>390</v>
      </c>
      <c r="C138" s="112">
        <v>2512791.7799999998</v>
      </c>
      <c r="D138" s="112">
        <v>0</v>
      </c>
      <c r="E138" s="113">
        <v>0</v>
      </c>
    </row>
    <row r="139" spans="1:5" ht="31.5" outlineLevel="1" x14ac:dyDescent="0.25">
      <c r="A139" s="106" t="s">
        <v>170</v>
      </c>
      <c r="B139" s="107" t="s">
        <v>171</v>
      </c>
      <c r="C139" s="108">
        <v>18294305.710000001</v>
      </c>
      <c r="D139" s="108">
        <v>8005543.3700000001</v>
      </c>
      <c r="E139" s="109">
        <v>43.759755067523685</v>
      </c>
    </row>
    <row r="140" spans="1:5" ht="31.5" outlineLevel="2" x14ac:dyDescent="0.25">
      <c r="A140" s="110" t="s">
        <v>391</v>
      </c>
      <c r="B140" s="111" t="s">
        <v>392</v>
      </c>
      <c r="C140" s="112">
        <v>9612938.5899999999</v>
      </c>
      <c r="D140" s="112">
        <v>4126719.82</v>
      </c>
      <c r="E140" s="113">
        <v>42.928806642881092</v>
      </c>
    </row>
    <row r="141" spans="1:5" ht="31.5" outlineLevel="2" x14ac:dyDescent="0.25">
      <c r="A141" s="110" t="s">
        <v>393</v>
      </c>
      <c r="B141" s="111" t="s">
        <v>394</v>
      </c>
      <c r="C141" s="112">
        <v>8477995.6999999993</v>
      </c>
      <c r="D141" s="112">
        <v>3801010.38</v>
      </c>
      <c r="E141" s="113">
        <v>44.833832364411322</v>
      </c>
    </row>
    <row r="142" spans="1:5" ht="78.75" outlineLevel="2" x14ac:dyDescent="0.25">
      <c r="A142" s="110" t="s">
        <v>395</v>
      </c>
      <c r="B142" s="111" t="s">
        <v>128</v>
      </c>
      <c r="C142" s="112">
        <v>203371.42</v>
      </c>
      <c r="D142" s="112">
        <v>77813.17</v>
      </c>
      <c r="E142" s="113">
        <v>38.261605293408486</v>
      </c>
    </row>
    <row r="143" spans="1:5" outlineLevel="1" x14ac:dyDescent="0.25">
      <c r="A143" s="106" t="s">
        <v>172</v>
      </c>
      <c r="B143" s="107" t="s">
        <v>173</v>
      </c>
      <c r="C143" s="108">
        <v>68732018.189999998</v>
      </c>
      <c r="D143" s="108">
        <v>28267072.34</v>
      </c>
      <c r="E143" s="109">
        <v>41.126498369158391</v>
      </c>
    </row>
    <row r="144" spans="1:5" ht="33" customHeight="1" outlineLevel="2" x14ac:dyDescent="0.25">
      <c r="A144" s="110" t="s">
        <v>396</v>
      </c>
      <c r="B144" s="111" t="s">
        <v>397</v>
      </c>
      <c r="C144" s="112">
        <v>23437824.719999999</v>
      </c>
      <c r="D144" s="112">
        <v>10123415.16</v>
      </c>
      <c r="E144" s="113">
        <v>43.192639594072361</v>
      </c>
    </row>
    <row r="145" spans="1:5" ht="47.25" outlineLevel="2" x14ac:dyDescent="0.25">
      <c r="A145" s="110" t="s">
        <v>398</v>
      </c>
      <c r="B145" s="111" t="s">
        <v>399</v>
      </c>
      <c r="C145" s="112">
        <v>21007978.77</v>
      </c>
      <c r="D145" s="112">
        <v>9034601.8200000003</v>
      </c>
      <c r="E145" s="113">
        <v>43.005573829414146</v>
      </c>
    </row>
    <row r="146" spans="1:5" outlineLevel="2" x14ac:dyDescent="0.25">
      <c r="A146" s="110" t="s">
        <v>400</v>
      </c>
      <c r="B146" s="111" t="s">
        <v>401</v>
      </c>
      <c r="C146" s="112">
        <v>24149086.780000001</v>
      </c>
      <c r="D146" s="112">
        <v>9088255.3599999994</v>
      </c>
      <c r="E146" s="113">
        <v>37.633950479348108</v>
      </c>
    </row>
    <row r="147" spans="1:5" outlineLevel="2" x14ac:dyDescent="0.25">
      <c r="A147" s="110" t="s">
        <v>402</v>
      </c>
      <c r="B147" s="111" t="s">
        <v>240</v>
      </c>
      <c r="C147" s="112">
        <v>137127.92000000001</v>
      </c>
      <c r="D147" s="112">
        <v>20800</v>
      </c>
      <c r="E147" s="113">
        <v>15.168318749383786</v>
      </c>
    </row>
    <row r="148" spans="1:5" outlineLevel="1" x14ac:dyDescent="0.25">
      <c r="A148" s="106" t="s">
        <v>403</v>
      </c>
      <c r="B148" s="107" t="s">
        <v>404</v>
      </c>
      <c r="C148" s="108">
        <v>98000</v>
      </c>
      <c r="D148" s="108">
        <v>14000</v>
      </c>
      <c r="E148" s="109">
        <v>14.285714285714286</v>
      </c>
    </row>
    <row r="149" spans="1:5" ht="31.5" outlineLevel="2" x14ac:dyDescent="0.25">
      <c r="A149" s="110" t="s">
        <v>405</v>
      </c>
      <c r="B149" s="111" t="s">
        <v>406</v>
      </c>
      <c r="C149" s="112">
        <v>98000</v>
      </c>
      <c r="D149" s="112">
        <v>14000</v>
      </c>
      <c r="E149" s="113">
        <v>14.285714285714286</v>
      </c>
    </row>
    <row r="150" spans="1:5" outlineLevel="1" x14ac:dyDescent="0.25">
      <c r="A150" s="106" t="s">
        <v>407</v>
      </c>
      <c r="B150" s="107" t="s">
        <v>408</v>
      </c>
      <c r="C150" s="108">
        <v>500</v>
      </c>
      <c r="D150" s="108">
        <v>0</v>
      </c>
      <c r="E150" s="109">
        <v>0</v>
      </c>
    </row>
    <row r="151" spans="1:5" outlineLevel="2" x14ac:dyDescent="0.25">
      <c r="A151" s="110" t="s">
        <v>409</v>
      </c>
      <c r="B151" s="111" t="s">
        <v>410</v>
      </c>
      <c r="C151" s="112">
        <v>500</v>
      </c>
      <c r="D151" s="112">
        <v>0</v>
      </c>
      <c r="E151" s="113">
        <v>0</v>
      </c>
    </row>
    <row r="152" spans="1:5" ht="31.5" outlineLevel="1" x14ac:dyDescent="0.25">
      <c r="A152" s="106" t="s">
        <v>411</v>
      </c>
      <c r="B152" s="107" t="s">
        <v>412</v>
      </c>
      <c r="C152" s="108">
        <v>500</v>
      </c>
      <c r="D152" s="108">
        <v>0</v>
      </c>
      <c r="E152" s="109">
        <v>0</v>
      </c>
    </row>
    <row r="153" spans="1:5" outlineLevel="2" x14ac:dyDescent="0.25">
      <c r="A153" s="110" t="s">
        <v>413</v>
      </c>
      <c r="B153" s="111" t="s">
        <v>414</v>
      </c>
      <c r="C153" s="112">
        <v>500</v>
      </c>
      <c r="D153" s="112">
        <v>0</v>
      </c>
      <c r="E153" s="113">
        <v>0</v>
      </c>
    </row>
    <row r="154" spans="1:5" ht="31.5" outlineLevel="1" x14ac:dyDescent="0.25">
      <c r="A154" s="106" t="s">
        <v>199</v>
      </c>
      <c r="B154" s="107" t="s">
        <v>415</v>
      </c>
      <c r="C154" s="108">
        <v>30434474.649999999</v>
      </c>
      <c r="D154" s="108">
        <v>15829929.43</v>
      </c>
      <c r="E154" s="109">
        <v>52.01315157250464</v>
      </c>
    </row>
    <row r="155" spans="1:5" outlineLevel="2" x14ac:dyDescent="0.25">
      <c r="A155" s="110" t="s">
        <v>416</v>
      </c>
      <c r="B155" s="111" t="s">
        <v>417</v>
      </c>
      <c r="C155" s="112">
        <v>17881730.460000001</v>
      </c>
      <c r="D155" s="112">
        <v>8806417.0500000007</v>
      </c>
      <c r="E155" s="113">
        <v>49.248125452395392</v>
      </c>
    </row>
    <row r="156" spans="1:5" ht="31.5" outlineLevel="2" x14ac:dyDescent="0.25">
      <c r="A156" s="110" t="s">
        <v>418</v>
      </c>
      <c r="B156" s="111" t="s">
        <v>277</v>
      </c>
      <c r="C156" s="112">
        <v>1996272</v>
      </c>
      <c r="D156" s="112">
        <v>1145870.3</v>
      </c>
      <c r="E156" s="113">
        <v>57.40050954980083</v>
      </c>
    </row>
    <row r="157" spans="1:5" ht="31.5" outlineLevel="2" x14ac:dyDescent="0.25">
      <c r="A157" s="110" t="s">
        <v>419</v>
      </c>
      <c r="B157" s="111" t="s">
        <v>420</v>
      </c>
      <c r="C157" s="112">
        <v>10556472.189999999</v>
      </c>
      <c r="D157" s="112">
        <v>5877642.0800000001</v>
      </c>
      <c r="E157" s="113">
        <v>55.678089935838692</v>
      </c>
    </row>
    <row r="158" spans="1:5" ht="32.25" thickBot="1" x14ac:dyDescent="0.3">
      <c r="A158" s="95" t="s">
        <v>129</v>
      </c>
      <c r="B158" s="96" t="s">
        <v>421</v>
      </c>
      <c r="C158" s="97">
        <v>11363012.189999999</v>
      </c>
      <c r="D158" s="97">
        <v>5196033.59</v>
      </c>
      <c r="E158" s="98">
        <v>45.727607285089078</v>
      </c>
    </row>
    <row r="159" spans="1:5" ht="31.5" outlineLevel="1" x14ac:dyDescent="0.25">
      <c r="A159" s="106" t="s">
        <v>174</v>
      </c>
      <c r="B159" s="107" t="s">
        <v>175</v>
      </c>
      <c r="C159" s="108">
        <v>2285200</v>
      </c>
      <c r="D159" s="108">
        <v>1227418.54</v>
      </c>
      <c r="E159" s="109">
        <v>53.711646245405213</v>
      </c>
    </row>
    <row r="160" spans="1:5" ht="78.75" outlineLevel="2" x14ac:dyDescent="0.25">
      <c r="A160" s="110" t="s">
        <v>422</v>
      </c>
      <c r="B160" s="111" t="s">
        <v>423</v>
      </c>
      <c r="C160" s="112">
        <v>285200</v>
      </c>
      <c r="D160" s="112">
        <v>70179.3</v>
      </c>
      <c r="E160" s="113">
        <v>24.607047685834502</v>
      </c>
    </row>
    <row r="161" spans="1:5" outlineLevel="2" x14ac:dyDescent="0.25">
      <c r="A161" s="110" t="s">
        <v>424</v>
      </c>
      <c r="B161" s="111" t="s">
        <v>241</v>
      </c>
      <c r="C161" s="112">
        <v>100000</v>
      </c>
      <c r="D161" s="112">
        <v>61636.25</v>
      </c>
      <c r="E161" s="113">
        <v>61.636249999999997</v>
      </c>
    </row>
    <row r="162" spans="1:5" ht="31.5" outlineLevel="2" x14ac:dyDescent="0.25">
      <c r="A162" s="110" t="s">
        <v>425</v>
      </c>
      <c r="B162" s="111" t="s">
        <v>130</v>
      </c>
      <c r="C162" s="112">
        <v>1900000</v>
      </c>
      <c r="D162" s="112">
        <v>1095602.99</v>
      </c>
      <c r="E162" s="113">
        <v>57.663315263157898</v>
      </c>
    </row>
    <row r="163" spans="1:5" ht="31.5" customHeight="1" outlineLevel="1" x14ac:dyDescent="0.25">
      <c r="A163" s="106" t="s">
        <v>176</v>
      </c>
      <c r="B163" s="107" t="s">
        <v>177</v>
      </c>
      <c r="C163" s="108">
        <v>450000</v>
      </c>
      <c r="D163" s="108">
        <v>433428.77</v>
      </c>
      <c r="E163" s="109">
        <v>96.317504444444438</v>
      </c>
    </row>
    <row r="164" spans="1:5" ht="31.5" outlineLevel="2" x14ac:dyDescent="0.25">
      <c r="A164" s="110" t="s">
        <v>426</v>
      </c>
      <c r="B164" s="111" t="s">
        <v>131</v>
      </c>
      <c r="C164" s="112">
        <v>450000</v>
      </c>
      <c r="D164" s="112">
        <v>433428.77</v>
      </c>
      <c r="E164" s="113">
        <v>96.317504444444438</v>
      </c>
    </row>
    <row r="165" spans="1:5" ht="31.5" outlineLevel="1" x14ac:dyDescent="0.25">
      <c r="A165" s="106" t="s">
        <v>427</v>
      </c>
      <c r="B165" s="107" t="s">
        <v>179</v>
      </c>
      <c r="C165" s="108">
        <v>2044757.8</v>
      </c>
      <c r="D165" s="108">
        <v>286307.13</v>
      </c>
      <c r="E165" s="109">
        <v>14.002006985864046</v>
      </c>
    </row>
    <row r="166" spans="1:5" ht="31.5" customHeight="1" outlineLevel="2" x14ac:dyDescent="0.25">
      <c r="A166" s="110" t="s">
        <v>428</v>
      </c>
      <c r="B166" s="111" t="s">
        <v>96</v>
      </c>
      <c r="C166" s="112">
        <v>1500000</v>
      </c>
      <c r="D166" s="112">
        <v>0</v>
      </c>
      <c r="E166" s="113">
        <v>0</v>
      </c>
    </row>
    <row r="167" spans="1:5" ht="47.25" outlineLevel="2" x14ac:dyDescent="0.25">
      <c r="A167" s="110" t="s">
        <v>429</v>
      </c>
      <c r="B167" s="111" t="s">
        <v>430</v>
      </c>
      <c r="C167" s="112">
        <v>38061</v>
      </c>
      <c r="D167" s="112">
        <v>38061</v>
      </c>
      <c r="E167" s="113">
        <v>100</v>
      </c>
    </row>
    <row r="168" spans="1:5" ht="31.5" outlineLevel="2" x14ac:dyDescent="0.25">
      <c r="A168" s="110" t="s">
        <v>504</v>
      </c>
      <c r="B168" s="111" t="s">
        <v>505</v>
      </c>
      <c r="C168" s="112">
        <v>506696.8</v>
      </c>
      <c r="D168" s="112">
        <v>248246.13</v>
      </c>
      <c r="E168" s="113">
        <v>48.993032914358253</v>
      </c>
    </row>
    <row r="169" spans="1:5" ht="31.5" outlineLevel="1" x14ac:dyDescent="0.25">
      <c r="A169" s="106" t="s">
        <v>178</v>
      </c>
      <c r="B169" s="107" t="s">
        <v>180</v>
      </c>
      <c r="C169" s="108">
        <v>3311592.21</v>
      </c>
      <c r="D169" s="108">
        <v>2439029.15</v>
      </c>
      <c r="E169" s="109">
        <v>73.651252791176248</v>
      </c>
    </row>
    <row r="170" spans="1:5" ht="31.5" outlineLevel="2" x14ac:dyDescent="0.25">
      <c r="A170" s="110" t="s">
        <v>431</v>
      </c>
      <c r="B170" s="111" t="s">
        <v>132</v>
      </c>
      <c r="C170" s="112">
        <v>3311092.21</v>
      </c>
      <c r="D170" s="112">
        <v>2439029.15</v>
      </c>
      <c r="E170" s="113">
        <v>73.662374688139536</v>
      </c>
    </row>
    <row r="171" spans="1:5" ht="31.5" outlineLevel="2" x14ac:dyDescent="0.25">
      <c r="A171" s="110" t="s">
        <v>506</v>
      </c>
      <c r="B171" s="111" t="s">
        <v>507</v>
      </c>
      <c r="C171" s="112">
        <v>500</v>
      </c>
      <c r="D171" s="112">
        <v>0</v>
      </c>
      <c r="E171" s="113">
        <v>0</v>
      </c>
    </row>
    <row r="172" spans="1:5" outlineLevel="1" x14ac:dyDescent="0.25">
      <c r="A172" s="106" t="s">
        <v>432</v>
      </c>
      <c r="B172" s="107" t="s">
        <v>196</v>
      </c>
      <c r="C172" s="108">
        <v>3271462.18</v>
      </c>
      <c r="D172" s="108">
        <v>809850</v>
      </c>
      <c r="E172" s="109">
        <v>24.754985857730443</v>
      </c>
    </row>
    <row r="173" spans="1:5" outlineLevel="2" x14ac:dyDescent="0.25">
      <c r="A173" s="110" t="s">
        <v>433</v>
      </c>
      <c r="B173" s="111" t="s">
        <v>434</v>
      </c>
      <c r="C173" s="112">
        <v>3271462.18</v>
      </c>
      <c r="D173" s="112">
        <v>809850</v>
      </c>
      <c r="E173" s="113">
        <v>24.754985857730443</v>
      </c>
    </row>
    <row r="174" spans="1:5" ht="32.25" thickBot="1" x14ac:dyDescent="0.3">
      <c r="A174" s="95" t="s">
        <v>133</v>
      </c>
      <c r="B174" s="96" t="s">
        <v>134</v>
      </c>
      <c r="C174" s="97">
        <v>2262684.7999999998</v>
      </c>
      <c r="D174" s="97">
        <v>875500</v>
      </c>
      <c r="E174" s="98">
        <v>38.692972171819953</v>
      </c>
    </row>
    <row r="175" spans="1:5" outlineLevel="1" x14ac:dyDescent="0.25">
      <c r="A175" s="106" t="s">
        <v>435</v>
      </c>
      <c r="B175" s="107" t="s">
        <v>182</v>
      </c>
      <c r="C175" s="108">
        <v>2012684.8</v>
      </c>
      <c r="D175" s="108">
        <v>667500</v>
      </c>
      <c r="E175" s="109">
        <v>33.16465648272397</v>
      </c>
    </row>
    <row r="176" spans="1:5" ht="95.25" customHeight="1" outlineLevel="2" x14ac:dyDescent="0.25">
      <c r="A176" s="110" t="s">
        <v>436</v>
      </c>
      <c r="B176" s="111" t="s">
        <v>437</v>
      </c>
      <c r="C176" s="112">
        <v>1800000</v>
      </c>
      <c r="D176" s="112">
        <v>667500</v>
      </c>
      <c r="E176" s="113">
        <v>37.083333333333336</v>
      </c>
    </row>
    <row r="177" spans="1:5" ht="31.5" outlineLevel="2" x14ac:dyDescent="0.25">
      <c r="A177" s="110" t="s">
        <v>438</v>
      </c>
      <c r="B177" s="111" t="s">
        <v>197</v>
      </c>
      <c r="C177" s="112">
        <v>212684.79999999999</v>
      </c>
      <c r="D177" s="112">
        <v>0</v>
      </c>
      <c r="E177" s="113">
        <v>0</v>
      </c>
    </row>
    <row r="178" spans="1:5" ht="31.5" outlineLevel="1" x14ac:dyDescent="0.25">
      <c r="A178" s="106" t="s">
        <v>181</v>
      </c>
      <c r="B178" s="107" t="s">
        <v>191</v>
      </c>
      <c r="C178" s="108">
        <v>250000</v>
      </c>
      <c r="D178" s="108">
        <v>208000</v>
      </c>
      <c r="E178" s="109">
        <v>83.2</v>
      </c>
    </row>
    <row r="179" spans="1:5" ht="31.5" outlineLevel="2" x14ac:dyDescent="0.25">
      <c r="A179" s="110" t="s">
        <v>439</v>
      </c>
      <c r="B179" s="111" t="s">
        <v>192</v>
      </c>
      <c r="C179" s="112">
        <v>250000</v>
      </c>
      <c r="D179" s="112">
        <v>208000</v>
      </c>
      <c r="E179" s="113">
        <v>83.2</v>
      </c>
    </row>
    <row r="180" spans="1:5" ht="32.25" thickBot="1" x14ac:dyDescent="0.3">
      <c r="A180" s="95" t="s">
        <v>440</v>
      </c>
      <c r="B180" s="96" t="s">
        <v>441</v>
      </c>
      <c r="C180" s="97">
        <v>23855122.289999999</v>
      </c>
      <c r="D180" s="97">
        <v>2083743.47</v>
      </c>
      <c r="E180" s="98">
        <v>8.7349938712051767</v>
      </c>
    </row>
    <row r="181" spans="1:5" outlineLevel="1" x14ac:dyDescent="0.25">
      <c r="A181" s="106" t="s">
        <v>442</v>
      </c>
      <c r="B181" s="107" t="s">
        <v>443</v>
      </c>
      <c r="C181" s="108">
        <v>20466349.690000001</v>
      </c>
      <c r="D181" s="108">
        <v>889483.65</v>
      </c>
      <c r="E181" s="109">
        <v>4.3460786289340492</v>
      </c>
    </row>
    <row r="182" spans="1:5" ht="31.5" outlineLevel="2" x14ac:dyDescent="0.25">
      <c r="A182" s="110" t="s">
        <v>444</v>
      </c>
      <c r="B182" s="111" t="s">
        <v>445</v>
      </c>
      <c r="C182" s="112">
        <v>9654825.5299999993</v>
      </c>
      <c r="D182" s="112">
        <v>889483.65</v>
      </c>
      <c r="E182" s="113">
        <v>9.2128402241567997</v>
      </c>
    </row>
    <row r="183" spans="1:5" ht="31.5" outlineLevel="2" x14ac:dyDescent="0.25">
      <c r="A183" s="110" t="s">
        <v>446</v>
      </c>
      <c r="B183" s="111" t="s">
        <v>230</v>
      </c>
      <c r="C183" s="112">
        <v>10811524.16</v>
      </c>
      <c r="D183" s="112">
        <v>0</v>
      </c>
      <c r="E183" s="113">
        <v>0</v>
      </c>
    </row>
    <row r="184" spans="1:5" ht="31.5" outlineLevel="1" x14ac:dyDescent="0.25">
      <c r="A184" s="106" t="s">
        <v>447</v>
      </c>
      <c r="B184" s="107" t="s">
        <v>448</v>
      </c>
      <c r="C184" s="108">
        <v>2302381.6</v>
      </c>
      <c r="D184" s="108">
        <v>853367.82</v>
      </c>
      <c r="E184" s="109">
        <v>37.064569140059149</v>
      </c>
    </row>
    <row r="185" spans="1:5" ht="31.5" outlineLevel="2" x14ac:dyDescent="0.25">
      <c r="A185" s="110" t="s">
        <v>449</v>
      </c>
      <c r="B185" s="111" t="s">
        <v>231</v>
      </c>
      <c r="C185" s="112">
        <v>955990</v>
      </c>
      <c r="D185" s="112">
        <v>216967.79</v>
      </c>
      <c r="E185" s="113">
        <v>22.69561292482139</v>
      </c>
    </row>
    <row r="186" spans="1:5" ht="31.5" outlineLevel="2" x14ac:dyDescent="0.25">
      <c r="A186" s="110" t="s">
        <v>450</v>
      </c>
      <c r="B186" s="111" t="s">
        <v>231</v>
      </c>
      <c r="C186" s="112">
        <v>146391.6</v>
      </c>
      <c r="D186" s="112">
        <v>6400.03</v>
      </c>
      <c r="E186" s="113">
        <v>4.3718560354555862</v>
      </c>
    </row>
    <row r="187" spans="1:5" outlineLevel="2" x14ac:dyDescent="0.25">
      <c r="A187" s="110" t="s">
        <v>451</v>
      </c>
      <c r="B187" s="111" t="s">
        <v>452</v>
      </c>
      <c r="C187" s="112">
        <v>1200000</v>
      </c>
      <c r="D187" s="112">
        <v>630000</v>
      </c>
      <c r="E187" s="113">
        <v>52.5</v>
      </c>
    </row>
    <row r="188" spans="1:5" ht="31.5" outlineLevel="1" x14ac:dyDescent="0.25">
      <c r="A188" s="106" t="s">
        <v>453</v>
      </c>
      <c r="B188" s="107" t="s">
        <v>454</v>
      </c>
      <c r="C188" s="108">
        <v>1086391</v>
      </c>
      <c r="D188" s="108">
        <v>340892</v>
      </c>
      <c r="E188" s="109">
        <v>31.378389548514303</v>
      </c>
    </row>
    <row r="189" spans="1:5" ht="47.25" outlineLevel="2" x14ac:dyDescent="0.25">
      <c r="A189" s="110" t="s">
        <v>455</v>
      </c>
      <c r="B189" s="111" t="s">
        <v>456</v>
      </c>
      <c r="C189" s="112">
        <v>1086391</v>
      </c>
      <c r="D189" s="112">
        <v>340892</v>
      </c>
      <c r="E189" s="113">
        <v>31.378389548514303</v>
      </c>
    </row>
    <row r="190" spans="1:5" ht="16.5" thickBot="1" x14ac:dyDescent="0.3">
      <c r="A190" s="95" t="s">
        <v>136</v>
      </c>
      <c r="B190" s="96" t="s">
        <v>457</v>
      </c>
      <c r="C190" s="97">
        <v>30511028.329999998</v>
      </c>
      <c r="D190" s="97">
        <v>19046439.120000001</v>
      </c>
      <c r="E190" s="98">
        <v>62.424769542338133</v>
      </c>
    </row>
    <row r="191" spans="1:5" outlineLevel="2" x14ac:dyDescent="0.25">
      <c r="A191" s="110" t="s">
        <v>458</v>
      </c>
      <c r="B191" s="111" t="s">
        <v>459</v>
      </c>
      <c r="C191" s="112">
        <v>6205410.04</v>
      </c>
      <c r="D191" s="112">
        <v>3573876.9</v>
      </c>
      <c r="E191" s="113">
        <v>57.592920966750491</v>
      </c>
    </row>
    <row r="192" spans="1:5" ht="31.5" outlineLevel="2" x14ac:dyDescent="0.25">
      <c r="A192" s="110" t="s">
        <v>460</v>
      </c>
      <c r="B192" s="111" t="s">
        <v>461</v>
      </c>
      <c r="C192" s="112">
        <v>1573944.3</v>
      </c>
      <c r="D192" s="112">
        <v>926897.57</v>
      </c>
      <c r="E192" s="113">
        <v>58.8901125662452</v>
      </c>
    </row>
    <row r="193" spans="1:5" ht="31.5" outlineLevel="2" x14ac:dyDescent="0.25">
      <c r="A193" s="110" t="s">
        <v>462</v>
      </c>
      <c r="B193" s="111" t="s">
        <v>463</v>
      </c>
      <c r="C193" s="112">
        <v>8000</v>
      </c>
      <c r="D193" s="112">
        <v>0</v>
      </c>
      <c r="E193" s="113">
        <v>0</v>
      </c>
    </row>
    <row r="194" spans="1:5" ht="47.25" outlineLevel="2" x14ac:dyDescent="0.25">
      <c r="A194" s="110" t="s">
        <v>464</v>
      </c>
      <c r="B194" s="111" t="s">
        <v>465</v>
      </c>
      <c r="C194" s="112">
        <v>1081532</v>
      </c>
      <c r="D194" s="112">
        <v>425091.5</v>
      </c>
      <c r="E194" s="113">
        <v>39.304569813930613</v>
      </c>
    </row>
    <row r="195" spans="1:5" ht="63" outlineLevel="2" x14ac:dyDescent="0.25">
      <c r="A195" s="110" t="s">
        <v>466</v>
      </c>
      <c r="B195" s="111" t="s">
        <v>467</v>
      </c>
      <c r="C195" s="112">
        <v>287068</v>
      </c>
      <c r="D195" s="112">
        <v>260121.60000000001</v>
      </c>
      <c r="E195" s="113">
        <v>90.613234494962867</v>
      </c>
    </row>
    <row r="196" spans="1:5" ht="78.75" outlineLevel="2" x14ac:dyDescent="0.25">
      <c r="A196" s="110" t="s">
        <v>468</v>
      </c>
      <c r="B196" s="111" t="s">
        <v>469</v>
      </c>
      <c r="C196" s="112">
        <v>2843200</v>
      </c>
      <c r="D196" s="112">
        <v>1052997.42</v>
      </c>
      <c r="E196" s="113">
        <v>37.035643640967926</v>
      </c>
    </row>
    <row r="197" spans="1:5" ht="78.75" outlineLevel="2" x14ac:dyDescent="0.25">
      <c r="A197" s="110" t="s">
        <v>470</v>
      </c>
      <c r="B197" s="111" t="s">
        <v>471</v>
      </c>
      <c r="C197" s="112">
        <v>124453</v>
      </c>
      <c r="D197" s="112">
        <v>0</v>
      </c>
      <c r="E197" s="113">
        <v>0</v>
      </c>
    </row>
    <row r="198" spans="1:5" ht="78.75" outlineLevel="2" x14ac:dyDescent="0.25">
      <c r="A198" s="110" t="s">
        <v>472</v>
      </c>
      <c r="B198" s="111" t="s">
        <v>473</v>
      </c>
      <c r="C198" s="112">
        <v>302400</v>
      </c>
      <c r="D198" s="112">
        <v>18836.88</v>
      </c>
      <c r="E198" s="113">
        <v>6.2291269841269843</v>
      </c>
    </row>
    <row r="199" spans="1:5" ht="78.75" outlineLevel="2" x14ac:dyDescent="0.25">
      <c r="A199" s="110" t="s">
        <v>474</v>
      </c>
      <c r="B199" s="111" t="s">
        <v>475</v>
      </c>
      <c r="C199" s="112">
        <v>12000</v>
      </c>
      <c r="D199" s="112">
        <v>6000</v>
      </c>
      <c r="E199" s="113">
        <v>50</v>
      </c>
    </row>
    <row r="200" spans="1:5" ht="78.75" outlineLevel="2" x14ac:dyDescent="0.25">
      <c r="A200" s="110" t="s">
        <v>476</v>
      </c>
      <c r="B200" s="111" t="s">
        <v>477</v>
      </c>
      <c r="C200" s="112">
        <v>72100</v>
      </c>
      <c r="D200" s="112">
        <v>0</v>
      </c>
      <c r="E200" s="113">
        <v>0</v>
      </c>
    </row>
    <row r="201" spans="1:5" ht="78.75" outlineLevel="2" x14ac:dyDescent="0.25">
      <c r="A201" s="110" t="s">
        <v>478</v>
      </c>
      <c r="B201" s="111" t="s">
        <v>479</v>
      </c>
      <c r="C201" s="112">
        <v>20600</v>
      </c>
      <c r="D201" s="112">
        <v>0</v>
      </c>
      <c r="E201" s="113">
        <v>0</v>
      </c>
    </row>
    <row r="202" spans="1:5" ht="78.75" outlineLevel="2" x14ac:dyDescent="0.25">
      <c r="A202" s="110" t="s">
        <v>480</v>
      </c>
      <c r="B202" s="111" t="s">
        <v>481</v>
      </c>
      <c r="C202" s="112">
        <v>10276</v>
      </c>
      <c r="D202" s="112">
        <v>657.7</v>
      </c>
      <c r="E202" s="113">
        <v>6.4003503308680418</v>
      </c>
    </row>
    <row r="203" spans="1:5" ht="31.5" outlineLevel="2" x14ac:dyDescent="0.25">
      <c r="A203" s="110" t="s">
        <v>482</v>
      </c>
      <c r="B203" s="111" t="s">
        <v>483</v>
      </c>
      <c r="C203" s="112">
        <v>17970044.989999998</v>
      </c>
      <c r="D203" s="112">
        <v>12781959.550000001</v>
      </c>
      <c r="E203" s="113">
        <v>71.129257367540959</v>
      </c>
    </row>
    <row r="204" spans="1:5" ht="16.5" thickBot="1" x14ac:dyDescent="0.3">
      <c r="A204" s="99"/>
      <c r="B204" s="100"/>
      <c r="C204" s="100"/>
      <c r="D204" s="100"/>
      <c r="E204" s="101"/>
    </row>
    <row r="205" spans="1:5" ht="16.5" thickBot="1" x14ac:dyDescent="0.3">
      <c r="A205" s="102" t="s">
        <v>73</v>
      </c>
      <c r="B205" s="103"/>
      <c r="C205" s="104">
        <v>1078609768.1400001</v>
      </c>
      <c r="D205" s="104">
        <v>590032972.47000003</v>
      </c>
      <c r="E205" s="105">
        <v>54.703099294889348</v>
      </c>
    </row>
  </sheetData>
  <mergeCells count="9">
    <mergeCell ref="A10:E10"/>
    <mergeCell ref="A6:E6"/>
    <mergeCell ref="A2:E2"/>
    <mergeCell ref="A4:E4"/>
    <mergeCell ref="A7:E7"/>
    <mergeCell ref="A9:E9"/>
    <mergeCell ref="D5:E5"/>
    <mergeCell ref="A8:E8"/>
    <mergeCell ref="A3:E3"/>
  </mergeCells>
  <pageMargins left="0.70866141732283472" right="0.70866141732283472" top="0.74803149606299213" bottom="0.74803149606299213" header="0.31496062992125984" footer="0.31496062992125984"/>
  <pageSetup paperSize="9" scale="66" fitToHeight="0" orientation="portrait" useFirstPageNumber="1" r:id="rId1"/>
  <headerFooter differentFirst="1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view="pageBreakPreview" zoomScaleNormal="100" zoomScaleSheetLayoutView="100" workbookViewId="0">
      <selection activeCell="D19" sqref="D19:D20"/>
    </sheetView>
  </sheetViews>
  <sheetFormatPr defaultRowHeight="15.75" x14ac:dyDescent="0.25"/>
  <cols>
    <col min="1" max="1" width="53.85546875" style="5" customWidth="1"/>
    <col min="2" max="2" width="29.85546875" style="5" customWidth="1"/>
    <col min="3" max="4" width="19.140625" style="5" customWidth="1"/>
    <col min="5" max="5" width="16.5703125" style="5" customWidth="1"/>
    <col min="6" max="16384" width="9.140625" style="5"/>
  </cols>
  <sheetData>
    <row r="1" spans="1:5" ht="15.75" customHeight="1" x14ac:dyDescent="0.25">
      <c r="A1" s="13"/>
      <c r="B1" s="14"/>
      <c r="C1" s="14"/>
      <c r="D1" s="4"/>
      <c r="E1" s="39" t="str">
        <f>'Доходная часть'!E1</f>
        <v>УТВЕРЖДЕНО</v>
      </c>
    </row>
    <row r="2" spans="1:5" ht="15.75" customHeight="1" x14ac:dyDescent="0.25">
      <c r="A2" s="138" t="str">
        <f>'Доходная часть'!A2:E2</f>
        <v>постановлением администрации</v>
      </c>
      <c r="B2" s="138"/>
      <c r="C2" s="138"/>
      <c r="D2" s="138"/>
      <c r="E2" s="138"/>
    </row>
    <row r="3" spans="1:5" ht="15.75" customHeight="1" x14ac:dyDescent="0.25">
      <c r="A3" s="138" t="str">
        <f>'Доходная часть'!A3:E3</f>
        <v>муниципального округа "Княжпогостский"</v>
      </c>
      <c r="B3" s="138"/>
      <c r="C3" s="138"/>
      <c r="D3" s="138"/>
      <c r="E3" s="138"/>
    </row>
    <row r="4" spans="1:5" ht="15.75" customHeight="1" x14ac:dyDescent="0.25">
      <c r="A4" s="138" t="str">
        <f>'Доходная часть'!A4:E4</f>
        <v>от 14 июля 2026 г. № 698</v>
      </c>
      <c r="B4" s="138"/>
      <c r="C4" s="138"/>
      <c r="D4" s="138"/>
      <c r="E4" s="138"/>
    </row>
    <row r="5" spans="1:5" ht="15.75" customHeight="1" x14ac:dyDescent="0.25">
      <c r="A5" s="39"/>
      <c r="B5" s="39"/>
      <c r="C5" s="39"/>
      <c r="D5" s="138" t="s">
        <v>525</v>
      </c>
      <c r="E5" s="138"/>
    </row>
    <row r="6" spans="1:5" x14ac:dyDescent="0.25">
      <c r="A6" s="6"/>
      <c r="B6" s="8"/>
      <c r="C6" s="8"/>
      <c r="D6" s="9"/>
      <c r="E6" s="9"/>
    </row>
    <row r="7" spans="1:5" ht="18" customHeight="1" x14ac:dyDescent="0.25">
      <c r="A7" s="136" t="str">
        <f>'Доходная часть'!A7:E7</f>
        <v xml:space="preserve">ОТЧЕТ ОБ ИСПОЛНЕНИИ БЮДЖЕТА МУНИЦИПАЛЬНОГО ОКРУГА "КНЯЖПОГОСТСКИЙ" </v>
      </c>
      <c r="B7" s="136"/>
      <c r="C7" s="136"/>
      <c r="D7" s="136"/>
      <c r="E7" s="136"/>
    </row>
    <row r="8" spans="1:5" ht="18" customHeight="1" x14ac:dyDescent="0.25">
      <c r="A8" s="136" t="s">
        <v>212</v>
      </c>
      <c r="B8" s="136"/>
      <c r="C8" s="136"/>
      <c r="D8" s="136"/>
      <c r="E8" s="136"/>
    </row>
    <row r="9" spans="1:5" ht="12.75" customHeight="1" x14ac:dyDescent="0.25">
      <c r="A9" s="137" t="str">
        <f>'Доходная часть'!A9:E9</f>
        <v xml:space="preserve"> </v>
      </c>
      <c r="B9" s="137"/>
      <c r="C9" s="137"/>
      <c r="D9" s="137"/>
      <c r="E9" s="137"/>
    </row>
    <row r="10" spans="1:5" ht="15.75" customHeight="1" x14ac:dyDescent="0.25">
      <c r="A10" s="135" t="s">
        <v>142</v>
      </c>
      <c r="B10" s="135"/>
      <c r="C10" s="135"/>
      <c r="D10" s="135"/>
      <c r="E10" s="135"/>
    </row>
    <row r="11" spans="1:5" ht="53.25" customHeight="1" x14ac:dyDescent="0.25">
      <c r="A11" s="10" t="s">
        <v>137</v>
      </c>
      <c r="B11" s="10" t="s">
        <v>97</v>
      </c>
      <c r="C11" s="11" t="s">
        <v>116</v>
      </c>
      <c r="D11" s="11" t="s">
        <v>98</v>
      </c>
      <c r="E11" s="11" t="s">
        <v>74</v>
      </c>
    </row>
    <row r="12" spans="1:5" x14ac:dyDescent="0.25">
      <c r="A12" s="12" t="s">
        <v>0</v>
      </c>
      <c r="B12" s="12" t="s">
        <v>1</v>
      </c>
      <c r="C12" s="12" t="s">
        <v>2</v>
      </c>
      <c r="D12" s="12" t="s">
        <v>3</v>
      </c>
      <c r="E12" s="12" t="s">
        <v>4</v>
      </c>
    </row>
    <row r="13" spans="1:5" ht="47.25" x14ac:dyDescent="0.25">
      <c r="A13" s="114" t="s">
        <v>508</v>
      </c>
      <c r="B13" s="122" t="s">
        <v>522</v>
      </c>
      <c r="C13" s="119">
        <f>C14</f>
        <v>29275875.410000086</v>
      </c>
      <c r="D13" s="120">
        <f>D18</f>
        <v>25478510.659999967</v>
      </c>
      <c r="E13" s="121">
        <f t="shared" ref="E13:E20" si="0">D13*100/C13</f>
        <v>87.029030910880934</v>
      </c>
    </row>
    <row r="14" spans="1:5" ht="63" x14ac:dyDescent="0.25">
      <c r="A14" s="115" t="s">
        <v>509</v>
      </c>
      <c r="B14" s="123" t="s">
        <v>522</v>
      </c>
      <c r="C14" s="116">
        <f>C16+C17+C18</f>
        <v>29275875.410000086</v>
      </c>
      <c r="D14" s="116">
        <f>D16+D17+D18</f>
        <v>25478510.659999967</v>
      </c>
      <c r="E14" s="121">
        <f t="shared" si="0"/>
        <v>87.029030910880934</v>
      </c>
    </row>
    <row r="15" spans="1:5" ht="31.5" x14ac:dyDescent="0.25">
      <c r="A15" s="115" t="s">
        <v>520</v>
      </c>
      <c r="B15" s="123" t="s">
        <v>521</v>
      </c>
      <c r="C15" s="116">
        <f>C16+C17</f>
        <v>13679890</v>
      </c>
      <c r="D15" s="116">
        <f>D16+D17</f>
        <v>0</v>
      </c>
      <c r="E15" s="126">
        <f t="shared" si="0"/>
        <v>0</v>
      </c>
    </row>
    <row r="16" spans="1:5" ht="47.25" x14ac:dyDescent="0.25">
      <c r="A16" s="117" t="s">
        <v>510</v>
      </c>
      <c r="B16" s="124" t="s">
        <v>519</v>
      </c>
      <c r="C16" s="118">
        <v>20000000</v>
      </c>
      <c r="D16" s="120">
        <f>D22+D21</f>
        <v>0</v>
      </c>
      <c r="E16" s="121">
        <f t="shared" si="0"/>
        <v>0</v>
      </c>
    </row>
    <row r="17" spans="1:5" ht="47.25" x14ac:dyDescent="0.25">
      <c r="A17" s="117" t="s">
        <v>511</v>
      </c>
      <c r="B17" s="124" t="s">
        <v>518</v>
      </c>
      <c r="C17" s="118">
        <v>-6320110</v>
      </c>
      <c r="D17" s="120">
        <f>D23+D22</f>
        <v>0</v>
      </c>
      <c r="E17" s="121">
        <f t="shared" si="0"/>
        <v>0</v>
      </c>
    </row>
    <row r="18" spans="1:5" ht="31.5" x14ac:dyDescent="0.25">
      <c r="A18" s="115" t="s">
        <v>512</v>
      </c>
      <c r="B18" s="123" t="s">
        <v>517</v>
      </c>
      <c r="C18" s="116">
        <f>C19+C20</f>
        <v>15595985.410000086</v>
      </c>
      <c r="D18" s="125">
        <f>D19+D20</f>
        <v>25478510.659999967</v>
      </c>
      <c r="E18" s="126">
        <f t="shared" si="0"/>
        <v>163.3658277447685</v>
      </c>
    </row>
    <row r="19" spans="1:5" ht="31.5" x14ac:dyDescent="0.25">
      <c r="A19" s="117" t="s">
        <v>513</v>
      </c>
      <c r="B19" s="124" t="s">
        <v>516</v>
      </c>
      <c r="C19" s="118">
        <f>-1049449420.99-C16</f>
        <v>-1069449420.99</v>
      </c>
      <c r="D19" s="145">
        <v>-573960930.86000001</v>
      </c>
      <c r="E19" s="121">
        <f t="shared" si="0"/>
        <v>53.668824312296941</v>
      </c>
    </row>
    <row r="20" spans="1:5" ht="31.5" x14ac:dyDescent="0.25">
      <c r="A20" s="117" t="s">
        <v>514</v>
      </c>
      <c r="B20" s="124" t="s">
        <v>515</v>
      </c>
      <c r="C20" s="118">
        <f>1078725296.4-C17</f>
        <v>1085045406.4000001</v>
      </c>
      <c r="D20" s="145">
        <v>599439441.51999998</v>
      </c>
      <c r="E20" s="121">
        <f t="shared" si="0"/>
        <v>55.245562810946339</v>
      </c>
    </row>
    <row r="22" spans="1:5" x14ac:dyDescent="0.25">
      <c r="C22" s="47"/>
    </row>
  </sheetData>
  <mergeCells count="8">
    <mergeCell ref="A10:E10"/>
    <mergeCell ref="A7:E7"/>
    <mergeCell ref="A9:E9"/>
    <mergeCell ref="A4:E4"/>
    <mergeCell ref="A2:E2"/>
    <mergeCell ref="A8:E8"/>
    <mergeCell ref="D5:E5"/>
    <mergeCell ref="A3:E3"/>
  </mergeCells>
  <pageMargins left="0.70866141732283472" right="0.70866141732283472" top="0.74803149606299213" bottom="0.74803149606299213" header="0.31496062992125984" footer="0.31496062992125984"/>
  <pageSetup paperSize="9" scale="62" firstPageNumber="17" fitToHeight="0" orientation="portrait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9"/>
  <sheetViews>
    <sheetView tabSelected="1" view="pageBreakPreview" zoomScaleNormal="100" zoomScaleSheetLayoutView="100" workbookViewId="0">
      <selection activeCell="B21" sqref="B21"/>
    </sheetView>
  </sheetViews>
  <sheetFormatPr defaultColWidth="12.7109375" defaultRowHeight="15.75" x14ac:dyDescent="0.25"/>
  <cols>
    <col min="1" max="1" width="59.28515625" style="15" customWidth="1"/>
    <col min="2" max="2" width="19.42578125" style="15" customWidth="1"/>
    <col min="3" max="3" width="19.7109375" style="16" customWidth="1"/>
    <col min="4" max="5" width="12.7109375" style="18"/>
    <col min="6" max="16384" width="12.7109375" style="19"/>
  </cols>
  <sheetData>
    <row r="1" spans="1:7" s="5" customFormat="1" ht="15.75" customHeight="1" x14ac:dyDescent="0.25">
      <c r="A1" s="3"/>
      <c r="B1" s="4"/>
      <c r="C1" s="39" t="str">
        <f>'Доходная часть'!E1</f>
        <v>УТВЕРЖДЕНО</v>
      </c>
      <c r="D1" s="4"/>
      <c r="E1" s="4"/>
    </row>
    <row r="2" spans="1:7" s="5" customFormat="1" ht="15.75" customHeight="1" x14ac:dyDescent="0.25">
      <c r="A2" s="138" t="str">
        <f>'Доходная часть'!A2:E2</f>
        <v>постановлением администрации</v>
      </c>
      <c r="B2" s="138"/>
      <c r="C2" s="138"/>
      <c r="D2" s="4"/>
      <c r="E2" s="4"/>
    </row>
    <row r="3" spans="1:7" s="5" customFormat="1" ht="15.75" customHeight="1" x14ac:dyDescent="0.25">
      <c r="A3" s="138" t="str">
        <f>'Доходная часть'!A3:E3</f>
        <v>муниципального округа "Княжпогостский"</v>
      </c>
      <c r="B3" s="138"/>
      <c r="C3" s="138"/>
      <c r="D3" s="4"/>
      <c r="E3" s="4"/>
    </row>
    <row r="4" spans="1:7" s="5" customFormat="1" ht="15.75" customHeight="1" x14ac:dyDescent="0.25">
      <c r="A4" s="138" t="str">
        <f>'Доходная часть'!A4:E4</f>
        <v>от 14 июля 2026 г. № 698</v>
      </c>
      <c r="B4" s="138"/>
      <c r="C4" s="138"/>
      <c r="D4" s="4"/>
      <c r="E4" s="4"/>
    </row>
    <row r="5" spans="1:7" s="5" customFormat="1" ht="15.75" customHeight="1" x14ac:dyDescent="0.25">
      <c r="A5" s="4" t="str">
        <f>'Доходная часть'!A5:E5</f>
        <v xml:space="preserve">                                                                                             </v>
      </c>
      <c r="B5" s="138" t="s">
        <v>526</v>
      </c>
      <c r="C5" s="138"/>
      <c r="D5" s="4"/>
      <c r="E5" s="4"/>
    </row>
    <row r="6" spans="1:7" s="5" customFormat="1" ht="15.75" customHeight="1" x14ac:dyDescent="0.25">
      <c r="A6" s="7"/>
      <c r="B6" s="8"/>
      <c r="C6" s="8"/>
      <c r="D6" s="9"/>
      <c r="E6" s="9"/>
    </row>
    <row r="7" spans="1:7" s="5" customFormat="1" ht="68.25" customHeight="1" x14ac:dyDescent="0.25">
      <c r="A7" s="142" t="s">
        <v>213</v>
      </c>
      <c r="B7" s="142"/>
      <c r="C7" s="142"/>
      <c r="D7" s="17"/>
      <c r="E7" s="9"/>
    </row>
    <row r="8" spans="1:7" ht="12.75" customHeight="1" x14ac:dyDescent="0.25">
      <c r="A8" s="143" t="str">
        <f>'Доходная часть'!A9:E9</f>
        <v xml:space="preserve"> </v>
      </c>
      <c r="B8" s="143"/>
      <c r="C8" s="143"/>
    </row>
    <row r="9" spans="1:7" ht="15.75" customHeight="1" x14ac:dyDescent="0.25">
      <c r="A9" s="144" t="s">
        <v>139</v>
      </c>
      <c r="B9" s="144"/>
      <c r="C9" s="144"/>
    </row>
    <row r="10" spans="1:7" ht="35.25" customHeight="1" x14ac:dyDescent="0.25">
      <c r="A10" s="20" t="s">
        <v>99</v>
      </c>
      <c r="B10" s="20" t="s">
        <v>116</v>
      </c>
      <c r="C10" s="20" t="s">
        <v>98</v>
      </c>
    </row>
    <row r="11" spans="1:7" ht="18.75" customHeight="1" x14ac:dyDescent="0.25">
      <c r="A11" s="21" t="s">
        <v>100</v>
      </c>
      <c r="B11" s="48">
        <f>B13+B14</f>
        <v>1049449420.99</v>
      </c>
      <c r="C11" s="48">
        <f>C13+C14</f>
        <v>564554461.80999994</v>
      </c>
    </row>
    <row r="12" spans="1:7" x14ac:dyDescent="0.25">
      <c r="A12" s="22" t="s">
        <v>101</v>
      </c>
      <c r="B12" s="49"/>
      <c r="C12" s="50"/>
      <c r="E12" s="23"/>
      <c r="F12" s="24"/>
      <c r="G12" s="24"/>
    </row>
    <row r="13" spans="1:7" x14ac:dyDescent="0.25">
      <c r="A13" s="25" t="s">
        <v>6</v>
      </c>
      <c r="B13" s="51">
        <f>'Доходная часть'!C13</f>
        <v>461388320.17000002</v>
      </c>
      <c r="C13" s="51">
        <f>'Доходная часть'!D13</f>
        <v>208926818.25999999</v>
      </c>
      <c r="E13" s="23"/>
      <c r="F13" s="26"/>
      <c r="G13" s="24"/>
    </row>
    <row r="14" spans="1:7" x14ac:dyDescent="0.25">
      <c r="A14" s="27" t="s">
        <v>102</v>
      </c>
      <c r="B14" s="52">
        <f>'Доходная часть'!C51</f>
        <v>588061100.82000005</v>
      </c>
      <c r="C14" s="52">
        <f>'Доходная часть'!D51</f>
        <v>355627643.55000001</v>
      </c>
      <c r="E14" s="23"/>
      <c r="F14" s="24"/>
      <c r="G14" s="24"/>
    </row>
    <row r="15" spans="1:7" x14ac:dyDescent="0.25">
      <c r="A15" s="27" t="s">
        <v>103</v>
      </c>
      <c r="B15" s="52">
        <f>'Доходная часть'!C53</f>
        <v>83449500</v>
      </c>
      <c r="C15" s="52">
        <f>'Доходная часть'!D53</f>
        <v>41724750</v>
      </c>
      <c r="E15" s="23"/>
      <c r="F15" s="24"/>
      <c r="G15" s="24"/>
    </row>
    <row r="16" spans="1:7" x14ac:dyDescent="0.25">
      <c r="A16" s="27" t="s">
        <v>104</v>
      </c>
      <c r="B16" s="52">
        <f>'Доходная часть'!C54</f>
        <v>158749089.81999999</v>
      </c>
      <c r="C16" s="52">
        <f>'Доходная часть'!D54</f>
        <v>67023079.899999999</v>
      </c>
      <c r="E16" s="23"/>
      <c r="F16" s="24"/>
      <c r="G16" s="24"/>
    </row>
    <row r="17" spans="1:7" x14ac:dyDescent="0.25">
      <c r="A17" s="27" t="s">
        <v>105</v>
      </c>
      <c r="B17" s="52">
        <f>'Доходная часть'!C55</f>
        <v>313371283</v>
      </c>
      <c r="C17" s="52">
        <f>'Доходная часть'!D55</f>
        <v>225576050.65000001</v>
      </c>
      <c r="E17" s="23"/>
      <c r="F17" s="24"/>
      <c r="G17" s="24"/>
    </row>
    <row r="18" spans="1:7" x14ac:dyDescent="0.25">
      <c r="A18" s="27" t="s">
        <v>106</v>
      </c>
      <c r="B18" s="52">
        <f>'Доходная часть'!C56</f>
        <v>32488628</v>
      </c>
      <c r="C18" s="52">
        <f>'Доходная часть'!D56</f>
        <v>21684800</v>
      </c>
      <c r="E18" s="23"/>
      <c r="F18" s="24"/>
      <c r="G18" s="24"/>
    </row>
    <row r="19" spans="1:7" x14ac:dyDescent="0.25">
      <c r="A19" s="27" t="s">
        <v>82</v>
      </c>
      <c r="B19" s="52">
        <f>'Доходная часть'!C57</f>
        <v>2600</v>
      </c>
      <c r="C19" s="52">
        <f>'Доходная часть'!D57</f>
        <v>2600</v>
      </c>
      <c r="E19" s="23"/>
      <c r="F19" s="24"/>
      <c r="G19" s="24"/>
    </row>
    <row r="20" spans="1:7" ht="78.75" x14ac:dyDescent="0.25">
      <c r="A20" s="27" t="s">
        <v>202</v>
      </c>
      <c r="B20" s="52">
        <f>'[1]Доходная часть'!C62</f>
        <v>0</v>
      </c>
      <c r="C20" s="52">
        <f>'Доходная часть'!D59</f>
        <v>1055697.46</v>
      </c>
      <c r="E20" s="23"/>
      <c r="F20" s="24"/>
      <c r="G20" s="24"/>
    </row>
    <row r="21" spans="1:7" ht="50.25" customHeight="1" x14ac:dyDescent="0.25">
      <c r="A21" s="28" t="s">
        <v>188</v>
      </c>
      <c r="B21" s="52">
        <f>'Доходная часть'!C61</f>
        <v>0</v>
      </c>
      <c r="C21" s="52">
        <f>'Доходная часть'!D61</f>
        <v>-1439334.46</v>
      </c>
      <c r="E21" s="23"/>
      <c r="F21" s="24"/>
      <c r="G21" s="24"/>
    </row>
    <row r="22" spans="1:7" ht="18.75" customHeight="1" x14ac:dyDescent="0.25">
      <c r="A22" s="21" t="s">
        <v>107</v>
      </c>
      <c r="B22" s="48">
        <f>SUM(B23:B32)</f>
        <v>1078609768.1399999</v>
      </c>
      <c r="C22" s="48">
        <f>SUM(C23:C32)</f>
        <v>590032972.47000003</v>
      </c>
    </row>
    <row r="23" spans="1:7" ht="15.75" customHeight="1" x14ac:dyDescent="0.25">
      <c r="A23" s="29" t="s">
        <v>484</v>
      </c>
      <c r="B23" s="53">
        <v>160137295.63999999</v>
      </c>
      <c r="C23" s="53">
        <v>74792311.040000007</v>
      </c>
      <c r="E23" s="30"/>
      <c r="F23" s="30"/>
      <c r="G23" s="24"/>
    </row>
    <row r="24" spans="1:7" ht="33" customHeight="1" x14ac:dyDescent="0.25">
      <c r="A24" s="31" t="s">
        <v>485</v>
      </c>
      <c r="B24" s="54">
        <v>38061</v>
      </c>
      <c r="C24" s="54">
        <v>38061</v>
      </c>
      <c r="E24" s="32"/>
      <c r="F24" s="32"/>
      <c r="G24" s="24"/>
    </row>
    <row r="25" spans="1:7" s="24" customFormat="1" ht="15.95" customHeight="1" x14ac:dyDescent="0.25">
      <c r="A25" s="29" t="s">
        <v>486</v>
      </c>
      <c r="B25" s="53">
        <v>82057885.560000002</v>
      </c>
      <c r="C25" s="53">
        <v>24407655.57</v>
      </c>
      <c r="D25" s="23"/>
      <c r="E25" s="30"/>
      <c r="F25" s="30"/>
    </row>
    <row r="26" spans="1:7" s="24" customFormat="1" ht="15.95" customHeight="1" x14ac:dyDescent="0.25">
      <c r="A26" s="29" t="s">
        <v>487</v>
      </c>
      <c r="B26" s="53">
        <v>87545748.920000002</v>
      </c>
      <c r="C26" s="53">
        <v>27325055.09</v>
      </c>
      <c r="D26" s="23"/>
      <c r="E26" s="30"/>
      <c r="F26" s="30"/>
    </row>
    <row r="27" spans="1:7" ht="15.95" customHeight="1" x14ac:dyDescent="0.25">
      <c r="A27" s="33" t="s">
        <v>488</v>
      </c>
      <c r="B27" s="53">
        <v>3271462.18</v>
      </c>
      <c r="C27" s="53">
        <v>809850</v>
      </c>
      <c r="E27" s="30"/>
      <c r="F27" s="30"/>
      <c r="G27" s="24"/>
    </row>
    <row r="28" spans="1:7" ht="15.95" customHeight="1" x14ac:dyDescent="0.25">
      <c r="A28" s="29" t="s">
        <v>489</v>
      </c>
      <c r="B28" s="53">
        <v>534560455.84999996</v>
      </c>
      <c r="C28" s="53">
        <v>351638906.75</v>
      </c>
      <c r="E28" s="30"/>
      <c r="F28" s="30"/>
      <c r="G28" s="24"/>
    </row>
    <row r="29" spans="1:7" ht="15.95" customHeight="1" x14ac:dyDescent="0.25">
      <c r="A29" s="33" t="s">
        <v>490</v>
      </c>
      <c r="B29" s="53">
        <v>126633212.27</v>
      </c>
      <c r="C29" s="53">
        <v>64750309.689999998</v>
      </c>
      <c r="E29" s="30"/>
      <c r="F29" s="30"/>
      <c r="G29" s="24"/>
    </row>
    <row r="30" spans="1:7" ht="15.95" customHeight="1" x14ac:dyDescent="0.25">
      <c r="A30" s="29" t="s">
        <v>491</v>
      </c>
      <c r="B30" s="53">
        <v>19960146.73</v>
      </c>
      <c r="C30" s="53">
        <v>9632750.4100000001</v>
      </c>
      <c r="E30" s="30"/>
      <c r="F30" s="30"/>
      <c r="G30" s="24"/>
    </row>
    <row r="31" spans="1:7" ht="15.95" customHeight="1" x14ac:dyDescent="0.25">
      <c r="A31" s="29" t="s">
        <v>492</v>
      </c>
      <c r="B31" s="53">
        <v>61892708.210000001</v>
      </c>
      <c r="C31" s="53">
        <v>36638072.920000002</v>
      </c>
      <c r="E31" s="30"/>
      <c r="F31" s="30"/>
      <c r="G31" s="24"/>
    </row>
    <row r="32" spans="1:7" ht="31.5" x14ac:dyDescent="0.25">
      <c r="A32" s="94" t="s">
        <v>493</v>
      </c>
      <c r="B32" s="53">
        <v>2512791.7799999998</v>
      </c>
      <c r="C32" s="53">
        <v>0</v>
      </c>
      <c r="E32" s="30"/>
      <c r="F32" s="30"/>
      <c r="G32" s="24"/>
    </row>
    <row r="33" spans="1:7" ht="47.25" x14ac:dyDescent="0.25">
      <c r="A33" s="34" t="s">
        <v>108</v>
      </c>
      <c r="B33" s="55">
        <f>Источники!C13</f>
        <v>29275875.410000086</v>
      </c>
      <c r="C33" s="55">
        <f>Источники!D13</f>
        <v>25478510.659999967</v>
      </c>
      <c r="E33" s="30"/>
      <c r="F33" s="30"/>
      <c r="G33" s="24"/>
    </row>
    <row r="34" spans="1:7" x14ac:dyDescent="0.25">
      <c r="A34" s="56"/>
      <c r="B34" s="57"/>
      <c r="C34" s="58"/>
      <c r="E34" s="30"/>
      <c r="F34" s="30"/>
      <c r="G34" s="24"/>
    </row>
    <row r="35" spans="1:7" ht="51.75" customHeight="1" x14ac:dyDescent="0.25">
      <c r="A35" s="140" t="s">
        <v>186</v>
      </c>
      <c r="B35" s="141"/>
      <c r="E35" s="30"/>
      <c r="F35" s="30"/>
      <c r="G35" s="24"/>
    </row>
    <row r="36" spans="1:7" ht="31.5" x14ac:dyDescent="0.25">
      <c r="A36" s="42" t="s">
        <v>183</v>
      </c>
      <c r="B36" s="43">
        <v>2</v>
      </c>
      <c r="C36" s="35"/>
      <c r="D36" s="139"/>
      <c r="E36" s="30"/>
      <c r="F36" s="30"/>
      <c r="G36" s="24"/>
    </row>
    <row r="37" spans="1:7" x14ac:dyDescent="0.25">
      <c r="A37" s="42" t="s">
        <v>187</v>
      </c>
      <c r="B37" s="44">
        <v>3628</v>
      </c>
      <c r="C37" s="35"/>
      <c r="D37" s="139"/>
      <c r="E37" s="30"/>
      <c r="F37" s="30"/>
      <c r="G37" s="24"/>
    </row>
    <row r="38" spans="1:7" ht="31.5" x14ac:dyDescent="0.25">
      <c r="A38" s="42" t="s">
        <v>184</v>
      </c>
      <c r="B38" s="43">
        <v>34</v>
      </c>
      <c r="D38" s="139"/>
      <c r="E38" s="30"/>
      <c r="F38" s="30"/>
      <c r="G38" s="24"/>
    </row>
    <row r="39" spans="1:7" x14ac:dyDescent="0.25">
      <c r="A39" s="42" t="s">
        <v>187</v>
      </c>
      <c r="B39" s="44">
        <v>18666</v>
      </c>
      <c r="C39" s="35"/>
      <c r="D39" s="139"/>
      <c r="E39" s="30"/>
      <c r="F39" s="30"/>
      <c r="G39" s="24"/>
    </row>
    <row r="40" spans="1:7" ht="31.5" x14ac:dyDescent="0.25">
      <c r="A40" s="42" t="s">
        <v>185</v>
      </c>
      <c r="B40" s="43">
        <v>760</v>
      </c>
      <c r="D40" s="139"/>
      <c r="E40" s="32"/>
      <c r="F40" s="32"/>
      <c r="G40" s="24"/>
    </row>
    <row r="41" spans="1:7" x14ac:dyDescent="0.25">
      <c r="A41" s="42" t="s">
        <v>187</v>
      </c>
      <c r="B41" s="44">
        <v>322843</v>
      </c>
      <c r="D41" s="139"/>
      <c r="E41" s="30"/>
      <c r="F41" s="30"/>
      <c r="G41" s="24"/>
    </row>
    <row r="42" spans="1:7" x14ac:dyDescent="0.25">
      <c r="E42" s="30"/>
      <c r="F42" s="30"/>
      <c r="G42" s="24"/>
    </row>
    <row r="43" spans="1:7" x14ac:dyDescent="0.25">
      <c r="E43" s="32"/>
      <c r="F43" s="32"/>
      <c r="G43" s="24"/>
    </row>
    <row r="44" spans="1:7" x14ac:dyDescent="0.25">
      <c r="E44" s="30"/>
      <c r="F44" s="30"/>
      <c r="G44" s="24"/>
    </row>
    <row r="45" spans="1:7" x14ac:dyDescent="0.25">
      <c r="E45" s="30"/>
      <c r="F45" s="30"/>
      <c r="G45" s="24"/>
    </row>
    <row r="46" spans="1:7" x14ac:dyDescent="0.25">
      <c r="E46" s="32"/>
      <c r="F46" s="32"/>
      <c r="G46" s="24"/>
    </row>
    <row r="47" spans="1:7" x14ac:dyDescent="0.25">
      <c r="E47" s="32"/>
      <c r="F47" s="32"/>
      <c r="G47" s="24"/>
    </row>
    <row r="48" spans="1:7" x14ac:dyDescent="0.25">
      <c r="E48" s="30"/>
      <c r="F48" s="30"/>
      <c r="G48" s="24"/>
    </row>
    <row r="49" spans="5:7" x14ac:dyDescent="0.25">
      <c r="E49" s="32"/>
      <c r="F49" s="32"/>
      <c r="G49" s="24"/>
    </row>
    <row r="50" spans="5:7" x14ac:dyDescent="0.25">
      <c r="E50" s="32"/>
      <c r="F50" s="32"/>
      <c r="G50" s="24"/>
    </row>
    <row r="51" spans="5:7" x14ac:dyDescent="0.25">
      <c r="E51" s="30"/>
      <c r="F51" s="30"/>
      <c r="G51" s="24"/>
    </row>
    <row r="52" spans="5:7" x14ac:dyDescent="0.25">
      <c r="E52" s="30"/>
      <c r="F52" s="30"/>
      <c r="G52" s="24"/>
    </row>
    <row r="53" spans="5:7" x14ac:dyDescent="0.25">
      <c r="E53" s="32"/>
      <c r="F53" s="32"/>
      <c r="G53" s="24"/>
    </row>
    <row r="54" spans="5:7" x14ac:dyDescent="0.25">
      <c r="E54" s="32"/>
      <c r="F54" s="32"/>
      <c r="G54" s="24"/>
    </row>
    <row r="55" spans="5:7" x14ac:dyDescent="0.25">
      <c r="E55" s="30"/>
      <c r="F55" s="30"/>
      <c r="G55" s="24"/>
    </row>
    <row r="56" spans="5:7" x14ac:dyDescent="0.25">
      <c r="E56" s="32"/>
      <c r="F56" s="32"/>
      <c r="G56" s="24"/>
    </row>
    <row r="57" spans="5:7" x14ac:dyDescent="0.25">
      <c r="E57" s="30"/>
      <c r="F57" s="30"/>
      <c r="G57" s="24"/>
    </row>
    <row r="58" spans="5:7" x14ac:dyDescent="0.25">
      <c r="E58" s="32"/>
      <c r="F58" s="32"/>
      <c r="G58" s="24"/>
    </row>
    <row r="59" spans="5:7" x14ac:dyDescent="0.25">
      <c r="E59" s="30"/>
      <c r="F59" s="30"/>
      <c r="G59" s="24"/>
    </row>
    <row r="60" spans="5:7" x14ac:dyDescent="0.25">
      <c r="E60" s="32"/>
      <c r="F60" s="32"/>
      <c r="G60" s="24"/>
    </row>
    <row r="61" spans="5:7" x14ac:dyDescent="0.25">
      <c r="E61" s="32"/>
      <c r="F61" s="32"/>
      <c r="G61" s="24"/>
    </row>
    <row r="62" spans="5:7" x14ac:dyDescent="0.25">
      <c r="E62" s="30"/>
      <c r="F62" s="30"/>
      <c r="G62" s="24"/>
    </row>
    <row r="63" spans="5:7" x14ac:dyDescent="0.25">
      <c r="E63" s="32"/>
      <c r="F63" s="32"/>
      <c r="G63" s="24"/>
    </row>
    <row r="64" spans="5:7" x14ac:dyDescent="0.25">
      <c r="E64" s="32"/>
      <c r="F64" s="32"/>
      <c r="G64" s="24"/>
    </row>
    <row r="65" spans="5:7" x14ac:dyDescent="0.25">
      <c r="E65" s="30"/>
      <c r="F65" s="30"/>
      <c r="G65" s="24"/>
    </row>
    <row r="66" spans="5:7" x14ac:dyDescent="0.25">
      <c r="E66" s="32"/>
      <c r="F66" s="32"/>
      <c r="G66" s="24"/>
    </row>
    <row r="67" spans="5:7" x14ac:dyDescent="0.25">
      <c r="E67" s="32"/>
      <c r="F67" s="32"/>
      <c r="G67" s="24"/>
    </row>
    <row r="68" spans="5:7" x14ac:dyDescent="0.25">
      <c r="E68" s="30"/>
      <c r="F68" s="30"/>
      <c r="G68" s="24"/>
    </row>
    <row r="69" spans="5:7" x14ac:dyDescent="0.25">
      <c r="E69" s="32"/>
      <c r="F69" s="32"/>
      <c r="G69" s="24"/>
    </row>
    <row r="70" spans="5:7" x14ac:dyDescent="0.25">
      <c r="E70" s="30"/>
      <c r="F70" s="30"/>
      <c r="G70" s="24"/>
    </row>
    <row r="71" spans="5:7" x14ac:dyDescent="0.25">
      <c r="E71" s="32"/>
      <c r="F71" s="32"/>
      <c r="G71" s="24"/>
    </row>
    <row r="72" spans="5:7" x14ac:dyDescent="0.25">
      <c r="E72" s="30"/>
      <c r="F72" s="30"/>
      <c r="G72" s="24"/>
    </row>
    <row r="73" spans="5:7" x14ac:dyDescent="0.25">
      <c r="E73" s="32"/>
      <c r="F73" s="32"/>
      <c r="G73" s="24"/>
    </row>
    <row r="74" spans="5:7" x14ac:dyDescent="0.25">
      <c r="E74" s="30"/>
      <c r="F74" s="30"/>
      <c r="G74" s="24"/>
    </row>
    <row r="75" spans="5:7" x14ac:dyDescent="0.25">
      <c r="E75" s="32"/>
      <c r="F75" s="32"/>
      <c r="G75" s="24"/>
    </row>
    <row r="76" spans="5:7" x14ac:dyDescent="0.25">
      <c r="E76" s="32"/>
      <c r="F76" s="32"/>
      <c r="G76" s="24"/>
    </row>
    <row r="77" spans="5:7" x14ac:dyDescent="0.25">
      <c r="E77" s="30"/>
      <c r="F77" s="30"/>
      <c r="G77" s="24"/>
    </row>
    <row r="78" spans="5:7" x14ac:dyDescent="0.25">
      <c r="E78" s="32"/>
      <c r="F78" s="32"/>
      <c r="G78" s="24"/>
    </row>
    <row r="79" spans="5:7" x14ac:dyDescent="0.25">
      <c r="E79" s="32"/>
      <c r="F79" s="32"/>
      <c r="G79" s="24"/>
    </row>
    <row r="80" spans="5:7" x14ac:dyDescent="0.25">
      <c r="E80" s="32"/>
      <c r="F80" s="32"/>
      <c r="G80" s="24"/>
    </row>
    <row r="81" spans="1:7" x14ac:dyDescent="0.25">
      <c r="E81" s="30"/>
      <c r="F81" s="30"/>
      <c r="G81" s="24"/>
    </row>
    <row r="82" spans="1:7" x14ac:dyDescent="0.25">
      <c r="E82" s="32"/>
      <c r="F82" s="32"/>
      <c r="G82" s="24"/>
    </row>
    <row r="83" spans="1:7" x14ac:dyDescent="0.25">
      <c r="E83" s="32"/>
      <c r="F83" s="32"/>
      <c r="G83" s="24"/>
    </row>
    <row r="84" spans="1:7" x14ac:dyDescent="0.25">
      <c r="E84" s="30"/>
      <c r="F84" s="30"/>
      <c r="G84" s="24"/>
    </row>
    <row r="85" spans="1:7" x14ac:dyDescent="0.25">
      <c r="E85" s="30"/>
      <c r="F85" s="30"/>
      <c r="G85" s="24"/>
    </row>
    <row r="86" spans="1:7" x14ac:dyDescent="0.25">
      <c r="E86" s="30"/>
      <c r="F86" s="30"/>
      <c r="G86" s="24"/>
    </row>
    <row r="87" spans="1:7" x14ac:dyDescent="0.25">
      <c r="E87" s="30"/>
      <c r="F87" s="30"/>
      <c r="G87" s="24"/>
    </row>
    <row r="88" spans="1:7" x14ac:dyDescent="0.25">
      <c r="E88" s="32"/>
      <c r="F88" s="32"/>
      <c r="G88" s="24"/>
    </row>
    <row r="89" spans="1:7" x14ac:dyDescent="0.25">
      <c r="E89" s="30"/>
      <c r="F89" s="30"/>
      <c r="G89" s="24"/>
    </row>
    <row r="90" spans="1:7" x14ac:dyDescent="0.25">
      <c r="E90" s="30"/>
      <c r="F90" s="30"/>
      <c r="G90" s="24"/>
    </row>
    <row r="91" spans="1:7" x14ac:dyDescent="0.25">
      <c r="E91" s="30"/>
      <c r="F91" s="30"/>
      <c r="G91" s="24"/>
    </row>
    <row r="92" spans="1:7" x14ac:dyDescent="0.25">
      <c r="E92" s="30"/>
      <c r="F92" s="30"/>
      <c r="G92" s="24"/>
    </row>
    <row r="93" spans="1:7" x14ac:dyDescent="0.25">
      <c r="E93" s="30"/>
      <c r="F93" s="30"/>
      <c r="G93" s="24"/>
    </row>
    <row r="94" spans="1:7" x14ac:dyDescent="0.25">
      <c r="A94" s="19"/>
      <c r="B94" s="19"/>
      <c r="C94" s="19"/>
      <c r="D94" s="19"/>
      <c r="E94" s="30"/>
      <c r="F94" s="30"/>
      <c r="G94" s="24"/>
    </row>
    <row r="95" spans="1:7" x14ac:dyDescent="0.25">
      <c r="A95" s="19"/>
      <c r="B95" s="19"/>
      <c r="C95" s="19"/>
      <c r="D95" s="19"/>
      <c r="E95" s="30"/>
      <c r="F95" s="30"/>
      <c r="G95" s="24"/>
    </row>
    <row r="96" spans="1:7" x14ac:dyDescent="0.25">
      <c r="A96" s="19"/>
      <c r="B96" s="19"/>
      <c r="C96" s="19"/>
      <c r="D96" s="19"/>
      <c r="E96" s="30"/>
      <c r="F96" s="30"/>
      <c r="G96" s="24"/>
    </row>
    <row r="97" spans="1:7" x14ac:dyDescent="0.25">
      <c r="A97" s="19"/>
      <c r="B97" s="19"/>
      <c r="C97" s="19"/>
      <c r="D97" s="19"/>
      <c r="E97" s="30"/>
      <c r="F97" s="30"/>
      <c r="G97" s="24"/>
    </row>
    <row r="98" spans="1:7" x14ac:dyDescent="0.25">
      <c r="A98" s="19"/>
      <c r="B98" s="19"/>
      <c r="C98" s="19"/>
      <c r="D98" s="19"/>
      <c r="E98" s="32"/>
      <c r="F98" s="32"/>
      <c r="G98" s="24"/>
    </row>
    <row r="99" spans="1:7" x14ac:dyDescent="0.25">
      <c r="A99" s="19"/>
      <c r="B99" s="19"/>
      <c r="C99" s="19"/>
      <c r="D99" s="19"/>
      <c r="E99" s="32"/>
      <c r="F99" s="32"/>
      <c r="G99" s="24"/>
    </row>
    <row r="100" spans="1:7" x14ac:dyDescent="0.25">
      <c r="A100" s="19"/>
      <c r="B100" s="19"/>
      <c r="C100" s="19"/>
      <c r="D100" s="19"/>
      <c r="E100" s="32"/>
      <c r="F100" s="32"/>
      <c r="G100" s="24"/>
    </row>
    <row r="101" spans="1:7" x14ac:dyDescent="0.25">
      <c r="A101" s="19"/>
      <c r="B101" s="19"/>
      <c r="C101" s="19"/>
      <c r="D101" s="19"/>
      <c r="E101" s="32"/>
      <c r="F101" s="32"/>
      <c r="G101" s="24"/>
    </row>
    <row r="102" spans="1:7" x14ac:dyDescent="0.25">
      <c r="A102" s="19"/>
      <c r="B102" s="19"/>
      <c r="C102" s="19"/>
      <c r="D102" s="19"/>
      <c r="E102" s="30"/>
      <c r="F102" s="30"/>
      <c r="G102" s="24"/>
    </row>
    <row r="103" spans="1:7" x14ac:dyDescent="0.25">
      <c r="A103" s="19"/>
      <c r="B103" s="19"/>
      <c r="C103" s="19"/>
      <c r="D103" s="19"/>
      <c r="E103" s="32"/>
      <c r="F103" s="32"/>
      <c r="G103" s="24"/>
    </row>
    <row r="104" spans="1:7" x14ac:dyDescent="0.25">
      <c r="A104" s="19"/>
      <c r="B104" s="19"/>
      <c r="C104" s="19"/>
      <c r="D104" s="19"/>
      <c r="E104" s="32"/>
      <c r="F104" s="32"/>
      <c r="G104" s="24"/>
    </row>
    <row r="105" spans="1:7" x14ac:dyDescent="0.25">
      <c r="A105" s="19"/>
      <c r="B105" s="19"/>
      <c r="C105" s="19"/>
      <c r="D105" s="19"/>
      <c r="E105" s="32"/>
      <c r="F105" s="32"/>
      <c r="G105" s="24"/>
    </row>
    <row r="106" spans="1:7" x14ac:dyDescent="0.25">
      <c r="A106" s="19"/>
      <c r="B106" s="19"/>
      <c r="C106" s="19"/>
      <c r="D106" s="19"/>
      <c r="E106" s="32"/>
      <c r="F106" s="32"/>
      <c r="G106" s="24"/>
    </row>
    <row r="107" spans="1:7" x14ac:dyDescent="0.25">
      <c r="A107" s="19"/>
      <c r="B107" s="19"/>
      <c r="C107" s="19"/>
      <c r="D107" s="19"/>
      <c r="E107" s="30"/>
      <c r="F107" s="30"/>
      <c r="G107" s="24"/>
    </row>
    <row r="108" spans="1:7" x14ac:dyDescent="0.25">
      <c r="A108" s="19"/>
      <c r="B108" s="19"/>
      <c r="C108" s="19"/>
      <c r="D108" s="19"/>
      <c r="E108" s="30"/>
      <c r="F108" s="30"/>
      <c r="G108" s="24"/>
    </row>
    <row r="109" spans="1:7" x14ac:dyDescent="0.25">
      <c r="A109" s="19"/>
      <c r="B109" s="19"/>
      <c r="C109" s="19"/>
      <c r="D109" s="19"/>
      <c r="E109" s="30"/>
      <c r="F109" s="30"/>
      <c r="G109" s="24"/>
    </row>
    <row r="110" spans="1:7" x14ac:dyDescent="0.25">
      <c r="A110" s="19"/>
      <c r="B110" s="19"/>
      <c r="C110" s="19"/>
      <c r="D110" s="19"/>
      <c r="E110" s="30"/>
      <c r="F110" s="30"/>
      <c r="G110" s="24"/>
    </row>
    <row r="111" spans="1:7" x14ac:dyDescent="0.25">
      <c r="A111" s="19"/>
      <c r="B111" s="19"/>
      <c r="C111" s="19"/>
      <c r="D111" s="19"/>
      <c r="E111" s="32"/>
      <c r="F111" s="32"/>
      <c r="G111" s="24"/>
    </row>
    <row r="112" spans="1:7" x14ac:dyDescent="0.25">
      <c r="A112" s="19"/>
      <c r="B112" s="19"/>
      <c r="C112" s="19"/>
      <c r="D112" s="19"/>
      <c r="E112" s="32"/>
      <c r="F112" s="32"/>
      <c r="G112" s="24"/>
    </row>
    <row r="113" spans="1:7" x14ac:dyDescent="0.25">
      <c r="A113" s="19"/>
      <c r="B113" s="19"/>
      <c r="C113" s="19"/>
      <c r="D113" s="19"/>
      <c r="E113" s="30"/>
      <c r="F113" s="30"/>
      <c r="G113" s="24"/>
    </row>
    <row r="114" spans="1:7" x14ac:dyDescent="0.25">
      <c r="A114" s="19"/>
      <c r="B114" s="19"/>
      <c r="C114" s="19"/>
      <c r="D114" s="19"/>
      <c r="E114" s="32"/>
      <c r="F114" s="32"/>
      <c r="G114" s="24"/>
    </row>
    <row r="115" spans="1:7" x14ac:dyDescent="0.25">
      <c r="A115" s="19"/>
      <c r="B115" s="19"/>
      <c r="C115" s="19"/>
      <c r="D115" s="19"/>
      <c r="E115" s="32"/>
      <c r="F115" s="32"/>
      <c r="G115" s="24"/>
    </row>
    <row r="116" spans="1:7" x14ac:dyDescent="0.25">
      <c r="A116" s="19"/>
      <c r="B116" s="19"/>
      <c r="C116" s="19"/>
      <c r="D116" s="19"/>
      <c r="E116" s="32"/>
      <c r="F116" s="32"/>
      <c r="G116" s="24"/>
    </row>
    <row r="117" spans="1:7" x14ac:dyDescent="0.25">
      <c r="A117" s="19"/>
      <c r="B117" s="19"/>
      <c r="C117" s="19"/>
      <c r="D117" s="19"/>
      <c r="E117" s="32"/>
      <c r="F117" s="32"/>
      <c r="G117" s="24"/>
    </row>
    <row r="118" spans="1:7" x14ac:dyDescent="0.25">
      <c r="A118" s="19"/>
      <c r="B118" s="19"/>
      <c r="C118" s="19"/>
      <c r="D118" s="19"/>
      <c r="E118" s="36"/>
      <c r="F118" s="36"/>
      <c r="G118" s="24"/>
    </row>
    <row r="119" spans="1:7" x14ac:dyDescent="0.25">
      <c r="A119" s="19"/>
      <c r="B119" s="19"/>
      <c r="C119" s="19"/>
      <c r="D119" s="19"/>
      <c r="E119" s="23"/>
      <c r="F119" s="24"/>
      <c r="G119" s="24"/>
    </row>
  </sheetData>
  <mergeCells count="9">
    <mergeCell ref="D36:D41"/>
    <mergeCell ref="A35:B35"/>
    <mergeCell ref="A2:C2"/>
    <mergeCell ref="A4:C4"/>
    <mergeCell ref="A7:C7"/>
    <mergeCell ref="A8:C8"/>
    <mergeCell ref="A9:C9"/>
    <mergeCell ref="B5:C5"/>
    <mergeCell ref="A3:C3"/>
  </mergeCells>
  <pageMargins left="0.70866141732283472" right="0.70866141732283472" top="0.74803149606299213" bottom="0.74803149606299213" header="0.31496062992125984" footer="0.31496062992125984"/>
  <pageSetup paperSize="9" scale="78" firstPageNumber="18" orientation="portrait" useFirstPageNumber="1" r:id="rId1"/>
  <rowBreaks count="1" manualBreakCount="1">
    <brk id="34" max="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2EBC14A8-A856-40CF-A299-C8D9E966840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Доходная часть</vt:lpstr>
      <vt:lpstr>Расходная часть</vt:lpstr>
      <vt:lpstr>Источники</vt:lpstr>
      <vt:lpstr>Сведения</vt:lpstr>
      <vt:lpstr>'Доходная часть'!Заголовки_для_печати</vt:lpstr>
      <vt:lpstr>'Расходная часть'!Заголовки_для_печати</vt:lpstr>
      <vt:lpstr>'Доходная часть'!Область_печати</vt:lpstr>
      <vt:lpstr>Источники!Область_печати</vt:lpstr>
      <vt:lpstr>'Расходная часть'!Область_печати</vt:lpstr>
      <vt:lpstr>Сведения!Область_печати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Sazonenko</dc:creator>
  <cp:lastModifiedBy>Кристина Столбовская</cp:lastModifiedBy>
  <cp:lastPrinted>2026-07-15T14:19:47Z</cp:lastPrinted>
  <dcterms:created xsi:type="dcterms:W3CDTF">2020-07-07T14:30:10Z</dcterms:created>
  <dcterms:modified xsi:type="dcterms:W3CDTF">2026-07-15T14:23:05Z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ДЧБ для работы(4).xlsx</vt:lpwstr>
  </property>
  <property fmtid="{D5CDD505-2E9C-101B-9397-08002B2CF9AE}" pid="3" name="Название отчета">
    <vt:lpwstr>ДЧБ для работы(4).xlsx</vt:lpwstr>
  </property>
  <property fmtid="{D5CDD505-2E9C-101B-9397-08002B2CF9AE}" pid="4" name="Версия клиента">
    <vt:lpwstr>20.1.16.5290 (.NET 4.0)</vt:lpwstr>
  </property>
  <property fmtid="{D5CDD505-2E9C-101B-9397-08002B2CF9AE}" pid="5" name="Версия базы">
    <vt:lpwstr>20.1.1823.1160286770</vt:lpwstr>
  </property>
  <property fmtid="{D5CDD505-2E9C-101B-9397-08002B2CF9AE}" pid="6" name="Тип сервера">
    <vt:lpwstr>MSSQL</vt:lpwstr>
  </property>
  <property fmtid="{D5CDD505-2E9C-101B-9397-08002B2CF9AE}" pid="7" name="Сервер">
    <vt:lpwstr>10.33.66.21</vt:lpwstr>
  </property>
  <property fmtid="{D5CDD505-2E9C-101B-9397-08002B2CF9AE}" pid="8" name="База">
    <vt:lpwstr>komi_2020</vt:lpwstr>
  </property>
  <property fmtid="{D5CDD505-2E9C-101B-9397-08002B2CF9AE}" pid="9" name="Пользователь">
    <vt:lpwstr>17-фу-сазоненко-мн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