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795" yWindow="60" windowWidth="13230" windowHeight="12405"/>
  </bookViews>
  <sheets>
    <sheet name="2025" sheetId="5" r:id="rId1"/>
  </sheets>
  <calcPr calcId="145621"/>
</workbook>
</file>

<file path=xl/calcChain.xml><?xml version="1.0" encoding="utf-8"?>
<calcChain xmlns="http://schemas.openxmlformats.org/spreadsheetml/2006/main">
  <c r="F46" i="5" l="1"/>
  <c r="G46" i="5"/>
  <c r="H46" i="5"/>
  <c r="I46" i="5"/>
  <c r="F48" i="5"/>
  <c r="G48" i="5"/>
  <c r="H48" i="5"/>
  <c r="I48" i="5"/>
  <c r="C47" i="5" l="1"/>
  <c r="C43" i="5" l="1"/>
  <c r="E43" i="5"/>
  <c r="D43" i="5"/>
  <c r="C17" i="5"/>
  <c r="E17" i="5"/>
  <c r="D17" i="5"/>
  <c r="F15" i="5" l="1"/>
  <c r="F16" i="5"/>
  <c r="I20" i="5"/>
  <c r="I21" i="5"/>
  <c r="I22" i="5"/>
  <c r="H20" i="5"/>
  <c r="H21" i="5"/>
  <c r="H22" i="5"/>
  <c r="G20" i="5"/>
  <c r="G21" i="5"/>
  <c r="G22" i="5"/>
  <c r="F20" i="5"/>
  <c r="F21" i="5"/>
  <c r="F22" i="5"/>
  <c r="G15" i="5"/>
  <c r="H15" i="5"/>
  <c r="G16" i="5"/>
  <c r="H16" i="5"/>
  <c r="I16" i="5"/>
  <c r="I8" i="5"/>
  <c r="I9" i="5"/>
  <c r="I10" i="5"/>
  <c r="I11" i="5"/>
  <c r="I12" i="5"/>
  <c r="I13" i="5"/>
  <c r="H8" i="5"/>
  <c r="H9" i="5"/>
  <c r="H10" i="5"/>
  <c r="H11" i="5"/>
  <c r="H12" i="5"/>
  <c r="H13" i="5"/>
  <c r="G8" i="5"/>
  <c r="G9" i="5"/>
  <c r="G10" i="5"/>
  <c r="G11" i="5"/>
  <c r="G12" i="5"/>
  <c r="G13" i="5"/>
  <c r="D14" i="5"/>
  <c r="E14" i="5"/>
  <c r="C14" i="5"/>
  <c r="F14" i="5" l="1"/>
  <c r="F19" i="5"/>
  <c r="F8" i="5"/>
  <c r="F9" i="5"/>
  <c r="F10" i="5"/>
  <c r="F11" i="5"/>
  <c r="F12" i="5"/>
  <c r="F13" i="5"/>
  <c r="D39" i="5"/>
  <c r="E39" i="5"/>
  <c r="C39" i="5"/>
  <c r="D36" i="5"/>
  <c r="E36" i="5"/>
  <c r="C36" i="5"/>
  <c r="C30" i="5"/>
  <c r="E30" i="5"/>
  <c r="D30" i="5"/>
  <c r="D23" i="5"/>
  <c r="E23" i="5"/>
  <c r="C23" i="5"/>
  <c r="C6" i="5"/>
  <c r="E6" i="5"/>
  <c r="D6" i="5"/>
  <c r="E47" i="5"/>
  <c r="D47" i="5"/>
  <c r="I45" i="5"/>
  <c r="H45" i="5"/>
  <c r="G45" i="5"/>
  <c r="F45" i="5"/>
  <c r="I44" i="5"/>
  <c r="H44" i="5"/>
  <c r="G44" i="5"/>
  <c r="F44" i="5"/>
  <c r="I42" i="5"/>
  <c r="H42" i="5"/>
  <c r="G42" i="5"/>
  <c r="F42" i="5"/>
  <c r="I41" i="5"/>
  <c r="H41" i="5"/>
  <c r="G41" i="5"/>
  <c r="F41" i="5"/>
  <c r="I40" i="5"/>
  <c r="H40" i="5"/>
  <c r="G40" i="5"/>
  <c r="F40" i="5"/>
  <c r="I38" i="5"/>
  <c r="H38" i="5"/>
  <c r="G38" i="5"/>
  <c r="F38" i="5"/>
  <c r="I37" i="5"/>
  <c r="H37" i="5"/>
  <c r="G37" i="5"/>
  <c r="F37" i="5"/>
  <c r="I35" i="5"/>
  <c r="H35" i="5"/>
  <c r="G35" i="5"/>
  <c r="F35" i="5"/>
  <c r="I33" i="5"/>
  <c r="H33" i="5"/>
  <c r="G33" i="5"/>
  <c r="F33" i="5"/>
  <c r="I32" i="5"/>
  <c r="H32" i="5"/>
  <c r="G32" i="5"/>
  <c r="F32" i="5"/>
  <c r="I31" i="5"/>
  <c r="H31" i="5"/>
  <c r="G31" i="5"/>
  <c r="F31" i="5"/>
  <c r="I29" i="5"/>
  <c r="H29" i="5"/>
  <c r="G29" i="5"/>
  <c r="F29" i="5"/>
  <c r="I28" i="5"/>
  <c r="H28" i="5"/>
  <c r="G28" i="5"/>
  <c r="F28" i="5"/>
  <c r="E27" i="5"/>
  <c r="D27" i="5"/>
  <c r="C27" i="5"/>
  <c r="I26" i="5"/>
  <c r="H26" i="5"/>
  <c r="G26" i="5"/>
  <c r="F26" i="5"/>
  <c r="I25" i="5"/>
  <c r="H25" i="5"/>
  <c r="G25" i="5"/>
  <c r="F25" i="5"/>
  <c r="I24" i="5"/>
  <c r="H24" i="5"/>
  <c r="G24" i="5"/>
  <c r="F24" i="5"/>
  <c r="I19" i="5"/>
  <c r="H19" i="5"/>
  <c r="G19" i="5"/>
  <c r="H14" i="5"/>
  <c r="I7" i="5"/>
  <c r="H7" i="5"/>
  <c r="G7" i="5"/>
  <c r="F7" i="5"/>
  <c r="C50" i="5" l="1"/>
  <c r="F47" i="5"/>
  <c r="G47" i="5"/>
  <c r="H47" i="5"/>
  <c r="I47" i="5"/>
  <c r="D50" i="5"/>
  <c r="E50" i="5"/>
  <c r="F6" i="5"/>
  <c r="G6" i="5"/>
  <c r="H36" i="5"/>
  <c r="F17" i="5"/>
  <c r="I39" i="5"/>
  <c r="G23" i="5"/>
  <c r="I43" i="5"/>
  <c r="F23" i="5"/>
  <c r="H39" i="5"/>
  <c r="I23" i="5"/>
  <c r="H17" i="5"/>
  <c r="H43" i="5"/>
  <c r="I36" i="5"/>
  <c r="F36" i="5"/>
  <c r="H30" i="5"/>
  <c r="I30" i="5"/>
  <c r="H27" i="5"/>
  <c r="H23" i="5"/>
  <c r="I17" i="5"/>
  <c r="G43" i="5"/>
  <c r="G39" i="5"/>
  <c r="G36" i="5"/>
  <c r="G30" i="5"/>
  <c r="G14" i="5"/>
  <c r="I14" i="5"/>
  <c r="I6" i="5"/>
  <c r="F39" i="5"/>
  <c r="F27" i="5"/>
  <c r="G27" i="5"/>
  <c r="H6" i="5"/>
  <c r="G17" i="5"/>
  <c r="I27" i="5"/>
  <c r="F30" i="5"/>
  <c r="F43" i="5"/>
  <c r="F50" i="5" l="1"/>
  <c r="G50" i="5"/>
  <c r="I50" i="5"/>
  <c r="H50" i="5"/>
</calcChain>
</file>

<file path=xl/sharedStrings.xml><?xml version="1.0" encoding="utf-8"?>
<sst xmlns="http://schemas.openxmlformats.org/spreadsheetml/2006/main" count="132" uniqueCount="126">
  <si>
    <t>1</t>
  </si>
  <si>
    <t>2</t>
  </si>
  <si>
    <t>3</t>
  </si>
  <si>
    <t>4</t>
  </si>
  <si>
    <t>Исполнено</t>
  </si>
  <si>
    <t>Уточненный план</t>
  </si>
  <si>
    <t>5</t>
  </si>
  <si>
    <t>Отклонение исполнения от первоначального плана</t>
  </si>
  <si>
    <t>Первоначальный план</t>
  </si>
  <si>
    <t>сумма</t>
  </si>
  <si>
    <t>%</t>
  </si>
  <si>
    <t>Отклонение исполнения от уточненного плана</t>
  </si>
  <si>
    <t>-</t>
  </si>
  <si>
    <t>Единица измерения: тыс.руб.</t>
  </si>
  <si>
    <t xml:space="preserve">Код раздела, подраздела 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</si>
  <si>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</si>
  <si>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</si>
  <si>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</si>
  <si>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</si>
  <si>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0104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</si>
  <si>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</si>
  <si>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</si>
  <si>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</si>
  <si>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</si>
  <si>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0113</t>
  </si>
  <si>
    <t>Другие общегосударственные вопросы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</si>
  <si>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</si>
  <si>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</si>
  <si>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</si>
  <si>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</si>
  <si>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</si>
  <si>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</si>
  <si>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</si>
  <si>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</si>
  <si>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</si>
  <si>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</si>
  <si>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</si>
  <si>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</si>
  <si>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</si>
  <si>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</si>
  <si>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</si>
  <si>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</si>
  <si>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</si>
  <si>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</si>
  <si>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</si>
  <si>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</si>
  <si>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</si>
  <si>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</si>
  <si>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</si>
  <si>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</si>
  <si>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</si>
  <si>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</si>
  <si>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</si>
  <si>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</si>
  <si>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</si>
  <si>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</si>
  <si>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</si>
  <si>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</si>
  <si>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</si>
  <si>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</si>
  <si>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</si>
  <si>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</si>
  <si>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</si>
  <si>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</si>
  <si>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</si>
  <si>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</si>
  <si>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</si>
  <si>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</si>
  <si>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</si>
  <si>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</si>
  <si>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</si>
  <si>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</si>
  <si>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Итого:</t>
  </si>
  <si>
    <t>Наименование показателя</t>
  </si>
  <si>
    <t>0111</t>
  </si>
  <si>
    <t>Резервные фонды</t>
  </si>
  <si>
    <t>6</t>
  </si>
  <si>
    <t>7</t>
  </si>
  <si>
    <t>8</t>
  </si>
  <si>
    <t>9</t>
  </si>
  <si>
    <t xml:space="preserve">Пояснения отклонений 5% и более, как в большую, так и в меньшую сторону, между первоначально утвержденными и фактическими значениями </t>
  </si>
  <si>
    <t>0410</t>
  </si>
  <si>
    <t>Связь и информатика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</si>
  <si>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</si>
  <si>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</si>
  <si>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</si>
  <si>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</si>
  <si>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</si>
  <si>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</si>
  <si>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Уточнение прогнозных назначений по доходам</t>
  </si>
  <si>
    <t>Неосвоение средств по фактически предоставленным расходам педагогических работников по оплате коммунальных услуг</t>
  </si>
  <si>
    <t>Уменьшение ассигнований по предоставлению компенсации родителям (законным представителям) платы за присмотр и уход за детьми, посещающими образовательные организации по фактическим расходам</t>
  </si>
  <si>
    <t>0300</t>
  </si>
  <si>
    <t>0314</t>
  </si>
  <si>
    <t>Другие вопросы в области национальной безопасности и правоохранительной деятельности</t>
  </si>
  <si>
    <t>НАЦИОНАЛЬНАЯ БЕЗОПАСНОСТЬ И ПРАВООХРАНИТЕЛЬНАЯ ДЕЯТЕЛЬНОСТЬ</t>
  </si>
  <si>
    <t>1300</t>
  </si>
  <si>
    <t>Обслуживание государственного (муниципального) внутреннего долга</t>
  </si>
  <si>
    <t>1301</t>
  </si>
  <si>
    <t>ОБСЛУЖИВАНИЕ ГОСУДАРСТВЕННОГО (МУНИЦИПАЛЬНОГО) ДОЛГА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</si>
  <si>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</si>
  <si>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</si>
  <si>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</si>
  <si>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</si>
  <si>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</si>
  <si>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Отсутстсвие фактически произведенных расходов (составление (изменение) списков кандидатов в присяжные заседатели федеральных судов общей юрисдикции в Российской Федерации)</t>
  </si>
  <si>
    <t>Увеличение ассигнований за счет безвозмездных поступлений из республиканского бюджета Республики Коми</t>
  </si>
  <si>
    <t>Уменьшение расходов по коммунальным расходам муниципального жилфонда за счет субсидии РК</t>
  </si>
  <si>
    <t>Увеличение ассигнований за счет безвозмездных поступлений из республиканского бюджета Республики Коми, ассигнований на выполнение муниципального задания, на расходы по обеспечению выполнения функций ОМС</t>
  </si>
  <si>
    <t>Увеличение ассигнований за счет безвозмездных поступлений из республиканского бюджета Республики Коми, ассигнований на выполнение муниципального задания</t>
  </si>
  <si>
    <t>Отсутствие чрезвычайных ситуаций</t>
  </si>
  <si>
    <t>Сведения о фактически произведенных расходах МО "Княжпогостский" по разделам и подразделам классификации расходов в сравнении с первоначально утвержденными и с уточненными значениями с учетом внесенных изменений за 2025 год</t>
  </si>
  <si>
    <t>0401</t>
  </si>
  <si>
    <t>Общеэкономические вопросы</t>
  </si>
  <si>
    <t>0707</t>
  </si>
  <si>
    <t>Молодёжная политика</t>
  </si>
  <si>
    <t>1105</t>
  </si>
  <si>
    <t>Другие вопросы в области физической культуры и спорта</t>
  </si>
  <si>
    <t>Увеличение расходов в связи с дотацией на поощрение муниципальной управленческой команды Республики Коми за достижение показателей деятельности органов субъектов Российской Федерации (за счет средств федерального бюджета)</t>
  </si>
  <si>
    <t>Увеличение ассигнований территориальным органам администрации МО "Княжпогостский" на решение вопросов местного значения, на расходы по обеспечению выполнения функций ОМС, на исполнение судебных решений.</t>
  </si>
  <si>
    <t>Увеличение ассигнований за счет безвозмездных поступлений из республиканского бюджета Республики Коми на реализацию народных проектов в сфере малого и среднего предпринимательства, прошедших отбор в рамках проекта "Народный бюджет" и на реализацию мероприятий по описанию местоположения границ населенных пунктов и территориальных зон</t>
  </si>
  <si>
    <t>Уменьшение ассигнований на обеспечение деятельности Совета МО "Княжпогостский" в связи с отсутсвием потребности</t>
  </si>
  <si>
    <t>Уменьшение ассигнований в связи с отсутсвием потребности на мероприятия по содействие деятельности народных дружин</t>
  </si>
  <si>
    <t>Уменьшение  ассигнований на обеспечение населения муниципального образования качественными услугами водоотведения</t>
  </si>
  <si>
    <t>Увеличение ассигнований в связи с увеличением пенсий за выслугу лет</t>
  </si>
  <si>
    <t>Увеличение ассигнований на расходы по обеспечению выполнения функций ОМС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</si>
</sst>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0.0%"/>
    <numFmt numFmtId="166" formatCode="#,##0.000,"/>
  </numFmts>
  <fonts count="16" x14ac:knownFonts="1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 style="thin">
        <color rgb="FFBFBFBF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rgb="FFFAC090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BFBFBF"/>
      </right>
      <top/>
      <bottom style="thin">
        <color theme="9" tint="-0.249977111117893"/>
      </bottom>
      <diagonal/>
    </border>
  </borders>
  <cellStyleXfs count="58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49" fontId="4" fillId="2" borderId="6">
      <alignment horizontal="center" vertical="top" shrinkToFit="1"/>
    </xf>
    <xf numFmtId="0" fontId="4" fillId="2" borderId="7">
      <alignment horizontal="left" vertical="top" wrapText="1"/>
    </xf>
    <xf numFmtId="164" fontId="4" fillId="2" borderId="7">
      <alignment horizontal="right" vertical="top" wrapText="1" shrinkToFit="1"/>
    </xf>
    <xf numFmtId="164" fontId="4" fillId="2" borderId="8">
      <alignment horizontal="right" vertical="top" shrinkToFit="1"/>
    </xf>
    <xf numFmtId="49" fontId="3" fillId="3" borderId="9">
      <alignment horizontal="center" vertical="top" shrinkToFit="1"/>
    </xf>
    <xf numFmtId="0" fontId="3" fillId="3" borderId="10">
      <alignment horizontal="left" vertical="top" wrapText="1"/>
    </xf>
    <xf numFmtId="164" fontId="3" fillId="3" borderId="10">
      <alignment horizontal="right" vertical="top" shrinkToFit="1"/>
    </xf>
    <xf numFmtId="164" fontId="3" fillId="3" borderId="11">
      <alignment horizontal="right" vertical="top" shrinkToFit="1"/>
    </xf>
    <xf numFmtId="49" fontId="3" fillId="4" borderId="12">
      <alignment horizontal="center" vertical="top" shrinkToFit="1"/>
    </xf>
    <xf numFmtId="0" fontId="3" fillId="4" borderId="13">
      <alignment horizontal="left" vertical="top" wrapText="1"/>
    </xf>
    <xf numFmtId="164" fontId="3" fillId="4" borderId="13">
      <alignment horizontal="right" vertical="top" shrinkToFit="1"/>
    </xf>
    <xf numFmtId="164" fontId="3" fillId="4" borderId="14">
      <alignment horizontal="right" vertical="top" shrinkToFit="1"/>
    </xf>
    <xf numFmtId="49" fontId="5" fillId="0" borderId="12">
      <alignment horizontal="center" vertical="top" shrinkToFit="1"/>
    </xf>
    <xf numFmtId="0" fontId="2" fillId="0" borderId="13">
      <alignment horizontal="left" vertical="top" wrapText="1"/>
    </xf>
    <xf numFmtId="164" fontId="2" fillId="0" borderId="13">
      <alignment horizontal="right" vertical="top" shrinkToFit="1"/>
    </xf>
    <xf numFmtId="164" fontId="6" fillId="0" borderId="14">
      <alignment horizontal="right" vertical="top" shrinkToFit="1"/>
    </xf>
    <xf numFmtId="0" fontId="4" fillId="5" borderId="15"/>
    <xf numFmtId="164" fontId="4" fillId="5" borderId="15">
      <alignment horizontal="right" shrinkToFit="1"/>
    </xf>
    <xf numFmtId="164" fontId="4" fillId="5" borderId="16">
      <alignment horizontal="right" shrinkToFit="1"/>
    </xf>
    <xf numFmtId="0" fontId="2" fillId="0" borderId="17"/>
    <xf numFmtId="0" fontId="2" fillId="0" borderId="1">
      <alignment horizontal="left" vertical="top" wrapText="1"/>
    </xf>
    <xf numFmtId="0" fontId="7" fillId="0" borderId="0"/>
    <xf numFmtId="0" fontId="7" fillId="0" borderId="0"/>
    <xf numFmtId="0" fontId="7" fillId="0" borderId="0"/>
    <xf numFmtId="0" fontId="2" fillId="0" borderId="1"/>
    <xf numFmtId="0" fontId="2" fillId="0" borderId="1"/>
    <xf numFmtId="4" fontId="4" fillId="5" borderId="15">
      <alignment horizontal="right" shrinkToFit="1"/>
    </xf>
    <xf numFmtId="4" fontId="4" fillId="5" borderId="16">
      <alignment horizontal="right" shrinkToFit="1"/>
    </xf>
    <xf numFmtId="4" fontId="4" fillId="2" borderId="7">
      <alignment horizontal="right" vertical="top" wrapText="1" shrinkToFit="1"/>
    </xf>
    <xf numFmtId="4" fontId="4" fillId="2" borderId="8">
      <alignment horizontal="right" vertical="top" shrinkToFit="1"/>
    </xf>
    <xf numFmtId="4" fontId="3" fillId="3" borderId="10">
      <alignment horizontal="right" vertical="top" shrinkToFit="1"/>
    </xf>
    <xf numFmtId="4" fontId="3" fillId="3" borderId="11">
      <alignment horizontal="right" vertical="top" shrinkToFit="1"/>
    </xf>
    <xf numFmtId="4" fontId="3" fillId="4" borderId="13">
      <alignment horizontal="right" vertical="top" shrinkToFit="1"/>
    </xf>
    <xf numFmtId="4" fontId="3" fillId="4" borderId="14">
      <alignment horizontal="right" vertical="top" shrinkToFit="1"/>
    </xf>
    <xf numFmtId="4" fontId="2" fillId="0" borderId="13">
      <alignment horizontal="right" vertical="top" shrinkToFit="1"/>
    </xf>
    <xf numFmtId="4" fontId="6" fillId="0" borderId="14">
      <alignment horizontal="right" vertical="top" shrinkToFit="1"/>
    </xf>
    <xf numFmtId="49" fontId="3" fillId="0" borderId="20">
      <alignment horizontal="center" vertical="center" wrapText="1"/>
    </xf>
    <xf numFmtId="49" fontId="3" fillId="0" borderId="21">
      <alignment horizontal="center" vertical="center" wrapText="1"/>
    </xf>
    <xf numFmtId="164" fontId="3" fillId="4" borderId="13">
      <alignment horizontal="right" vertical="top" shrinkToFit="1"/>
    </xf>
    <xf numFmtId="164" fontId="3" fillId="4" borderId="14">
      <alignment horizontal="right" vertical="top" shrinkToFit="1"/>
    </xf>
    <xf numFmtId="164" fontId="2" fillId="0" borderId="13">
      <alignment horizontal="right" vertical="top" shrinkToFit="1"/>
    </xf>
    <xf numFmtId="164" fontId="2" fillId="0" borderId="14">
      <alignment horizontal="right" vertical="top" shrinkToFit="1"/>
    </xf>
    <xf numFmtId="0" fontId="2" fillId="0" borderId="22"/>
    <xf numFmtId="0" fontId="2" fillId="0" borderId="23"/>
    <xf numFmtId="0" fontId="2" fillId="0" borderId="24"/>
    <xf numFmtId="0" fontId="4" fillId="5" borderId="25"/>
    <xf numFmtId="164" fontId="4" fillId="5" borderId="15">
      <alignment horizontal="right" shrinkToFit="1"/>
    </xf>
    <xf numFmtId="164" fontId="4" fillId="5" borderId="16">
      <alignment horizontal="right" shrinkToFit="1"/>
    </xf>
    <xf numFmtId="164" fontId="12" fillId="4" borderId="14">
      <alignment horizontal="right" vertical="top" shrinkToFit="1"/>
    </xf>
    <xf numFmtId="164" fontId="13" fillId="0" borderId="14">
      <alignment horizontal="right" vertical="top" shrinkToFit="1"/>
    </xf>
    <xf numFmtId="164" fontId="2" fillId="0" borderId="14">
      <alignment horizontal="right" vertical="top" shrinkToFit="1"/>
    </xf>
  </cellStyleXfs>
  <cellXfs count="83">
    <xf numFmtId="0" fontId="0" fillId="0" borderId="0" xfId="0"/>
    <xf numFmtId="0" fontId="9" fillId="0" borderId="1" xfId="0" applyFont="1" applyFill="1" applyBorder="1" applyProtection="1">
      <protection locked="0"/>
    </xf>
    <xf numFmtId="0" fontId="10" fillId="0" borderId="1" xfId="26" applyNumberFormat="1" applyFont="1" applyFill="1" applyBorder="1" applyProtection="1"/>
    <xf numFmtId="164" fontId="9" fillId="0" borderId="26" xfId="0" applyNumberFormat="1" applyFont="1" applyFill="1" applyBorder="1" applyAlignment="1" applyProtection="1">
      <alignment horizontal="right" vertical="top"/>
      <protection locked="0"/>
    </xf>
    <xf numFmtId="165" fontId="9" fillId="0" borderId="27" xfId="0" applyNumberFormat="1" applyFont="1" applyFill="1" applyBorder="1" applyAlignment="1" applyProtection="1">
      <alignment horizontal="right" vertical="top"/>
      <protection locked="0"/>
    </xf>
    <xf numFmtId="164" fontId="9" fillId="0" borderId="27" xfId="0" applyNumberFormat="1" applyFont="1" applyFill="1" applyBorder="1" applyAlignment="1" applyProtection="1">
      <alignment horizontal="right" vertical="top"/>
      <protection locked="0"/>
    </xf>
    <xf numFmtId="164" fontId="10" fillId="0" borderId="1" xfId="26" applyNumberFormat="1" applyFont="1" applyFill="1" applyBorder="1" applyProtection="1"/>
    <xf numFmtId="0" fontId="8" fillId="10" borderId="28" xfId="52" applyNumberFormat="1" applyFont="1" applyFill="1" applyBorder="1" applyProtection="1"/>
    <xf numFmtId="0" fontId="8" fillId="10" borderId="19" xfId="23" applyNumberFormat="1" applyFont="1" applyFill="1" applyBorder="1" applyProtection="1"/>
    <xf numFmtId="165" fontId="14" fillId="7" borderId="18" xfId="0" applyNumberFormat="1" applyFont="1" applyFill="1" applyBorder="1" applyAlignment="1" applyProtection="1">
      <alignment horizontal="right" vertical="top"/>
      <protection locked="0"/>
    </xf>
    <xf numFmtId="0" fontId="9" fillId="0" borderId="1" xfId="0" applyFont="1" applyFill="1" applyBorder="1" applyAlignment="1" applyProtection="1">
      <alignment vertical="top"/>
      <protection locked="0"/>
    </xf>
    <xf numFmtId="49" fontId="8" fillId="11" borderId="30" xfId="4" applyNumberFormat="1" applyFont="1" applyFill="1" applyBorder="1" applyAlignment="1" applyProtection="1">
      <alignment horizontal="center" vertical="center" wrapText="1"/>
    </xf>
    <xf numFmtId="166" fontId="8" fillId="10" borderId="18" xfId="23" applyNumberFormat="1" applyFont="1" applyFill="1" applyBorder="1" applyAlignment="1" applyProtection="1">
      <alignment horizontal="right" vertical="top"/>
    </xf>
    <xf numFmtId="166" fontId="14" fillId="7" borderId="18" xfId="0" applyNumberFormat="1" applyFont="1" applyFill="1" applyBorder="1" applyAlignment="1" applyProtection="1">
      <alignment horizontal="right" vertical="top"/>
      <protection locked="0"/>
    </xf>
    <xf numFmtId="164" fontId="8" fillId="10" borderId="18" xfId="23" applyNumberFormat="1" applyFont="1" applyFill="1" applyBorder="1" applyAlignment="1" applyProtection="1">
      <alignment horizontal="right" vertical="top"/>
    </xf>
    <xf numFmtId="49" fontId="8" fillId="9" borderId="30" xfId="7" applyNumberFormat="1" applyFont="1" applyFill="1" applyBorder="1" applyProtection="1">
      <alignment horizontal="center" vertical="top" shrinkToFit="1"/>
    </xf>
    <xf numFmtId="0" fontId="8" fillId="9" borderId="30" xfId="8" quotePrefix="1" applyNumberFormat="1" applyFont="1" applyFill="1" applyBorder="1" applyProtection="1">
      <alignment horizontal="left" vertical="top" wrapText="1"/>
    </xf>
    <xf numFmtId="164" fontId="8" fillId="8" borderId="30" xfId="55" applyNumberFormat="1" applyFont="1" applyFill="1" applyBorder="1" applyAlignment="1" applyProtection="1">
      <alignment horizontal="right" vertical="top" shrinkToFit="1"/>
    </xf>
    <xf numFmtId="166" fontId="8" fillId="8" borderId="30" xfId="55" applyNumberFormat="1" applyFont="1" applyFill="1" applyBorder="1" applyAlignment="1" applyProtection="1">
      <alignment horizontal="right" vertical="top" shrinkToFit="1"/>
    </xf>
    <xf numFmtId="165" fontId="14" fillId="6" borderId="30" xfId="0" applyNumberFormat="1" applyFont="1" applyFill="1" applyBorder="1" applyAlignment="1" applyProtection="1">
      <alignment horizontal="right" vertical="top"/>
      <protection locked="0"/>
    </xf>
    <xf numFmtId="166" fontId="14" fillId="6" borderId="30" xfId="0" applyNumberFormat="1" applyFont="1" applyFill="1" applyBorder="1" applyAlignment="1" applyProtection="1">
      <alignment horizontal="right" vertical="top"/>
      <protection locked="0"/>
    </xf>
    <xf numFmtId="49" fontId="10" fillId="0" borderId="30" xfId="11" applyNumberFormat="1" applyFont="1" applyFill="1" applyBorder="1" applyProtection="1">
      <alignment horizontal="center" vertical="top" shrinkToFit="1"/>
    </xf>
    <xf numFmtId="0" fontId="10" fillId="0" borderId="30" xfId="12" quotePrefix="1" applyNumberFormat="1" applyFont="1" applyFill="1" applyBorder="1" applyProtection="1">
      <alignment horizontal="left" vertical="top" wrapText="1"/>
    </xf>
    <xf numFmtId="164" fontId="10" fillId="0" borderId="30" xfId="57" applyNumberFormat="1" applyFont="1" applyBorder="1" applyProtection="1">
      <alignment horizontal="right" vertical="top" shrinkToFit="1"/>
    </xf>
    <xf numFmtId="164" fontId="10" fillId="11" borderId="30" xfId="35" applyNumberFormat="1" applyFont="1" applyFill="1" applyBorder="1" applyAlignment="1" applyProtection="1">
      <alignment horizontal="right" vertical="top" shrinkToFit="1"/>
    </xf>
    <xf numFmtId="164" fontId="10" fillId="11" borderId="30" xfId="36" applyNumberFormat="1" applyFont="1" applyFill="1" applyBorder="1" applyProtection="1">
      <alignment horizontal="right" vertical="top" shrinkToFit="1"/>
    </xf>
    <xf numFmtId="166" fontId="9" fillId="0" borderId="30" xfId="0" applyNumberFormat="1" applyFont="1" applyFill="1" applyBorder="1" applyAlignment="1" applyProtection="1">
      <alignment horizontal="right" vertical="top"/>
      <protection locked="0"/>
    </xf>
    <xf numFmtId="165" fontId="9" fillId="0" borderId="30" xfId="0" applyNumberFormat="1" applyFont="1" applyFill="1" applyBorder="1" applyAlignment="1" applyProtection="1">
      <alignment horizontal="right" vertical="top"/>
      <protection locked="0"/>
    </xf>
    <xf numFmtId="0" fontId="9" fillId="0" borderId="30" xfId="0" applyFont="1" applyFill="1" applyBorder="1" applyAlignment="1" applyProtection="1">
      <alignment vertical="top" wrapText="1"/>
      <protection locked="0"/>
    </xf>
    <xf numFmtId="49" fontId="8" fillId="6" borderId="30" xfId="11" applyNumberFormat="1" applyFont="1" applyFill="1" applyBorder="1" applyProtection="1">
      <alignment horizontal="center" vertical="top" shrinkToFit="1"/>
    </xf>
    <xf numFmtId="0" fontId="8" fillId="6" borderId="30" xfId="12" quotePrefix="1" applyNumberFormat="1" applyFont="1" applyFill="1" applyBorder="1" applyProtection="1">
      <alignment horizontal="left" vertical="top" wrapText="1"/>
    </xf>
    <xf numFmtId="164" fontId="8" fillId="6" borderId="30" xfId="12" quotePrefix="1" applyNumberFormat="1" applyFont="1" applyFill="1" applyBorder="1" applyAlignment="1" applyProtection="1">
      <alignment horizontal="right" vertical="top" wrapText="1"/>
    </xf>
    <xf numFmtId="166" fontId="8" fillId="6" borderId="30" xfId="12" quotePrefix="1" applyNumberFormat="1" applyFont="1" applyFill="1" applyBorder="1" applyAlignment="1" applyProtection="1">
      <alignment horizontal="right" vertical="top" wrapText="1"/>
    </xf>
    <xf numFmtId="0" fontId="9" fillId="6" borderId="30" xfId="0" applyFont="1" applyFill="1" applyBorder="1" applyAlignment="1" applyProtection="1">
      <alignment vertical="top" wrapText="1"/>
      <protection locked="0"/>
    </xf>
    <xf numFmtId="49" fontId="10" fillId="12" borderId="30" xfId="7" applyNumberFormat="1" applyFont="1" applyFill="1" applyBorder="1" applyProtection="1">
      <alignment horizontal="center" vertical="top" shrinkToFit="1"/>
    </xf>
    <xf numFmtId="0" fontId="10" fillId="12" borderId="30" xfId="8" quotePrefix="1" applyNumberFormat="1" applyFont="1" applyFill="1" applyBorder="1" applyProtection="1">
      <alignment horizontal="left" vertical="top" wrapText="1"/>
    </xf>
    <xf numFmtId="166" fontId="8" fillId="13" borderId="30" xfId="55" applyNumberFormat="1" applyFont="1" applyFill="1" applyBorder="1" applyProtection="1">
      <alignment horizontal="right" vertical="top" shrinkToFit="1"/>
    </xf>
    <xf numFmtId="165" fontId="14" fillId="11" borderId="30" xfId="0" applyNumberFormat="1" applyFont="1" applyFill="1" applyBorder="1" applyAlignment="1" applyProtection="1">
      <alignment horizontal="right" vertical="top"/>
      <protection locked="0"/>
    </xf>
    <xf numFmtId="166" fontId="14" fillId="11" borderId="30" xfId="0" applyNumberFormat="1" applyFont="1" applyFill="1" applyBorder="1" applyAlignment="1" applyProtection="1">
      <alignment horizontal="right" vertical="top"/>
      <protection locked="0"/>
    </xf>
    <xf numFmtId="164" fontId="8" fillId="8" borderId="30" xfId="55" applyNumberFormat="1" applyFont="1" applyFill="1" applyBorder="1" applyProtection="1">
      <alignment horizontal="right" vertical="top" shrinkToFit="1"/>
    </xf>
    <xf numFmtId="166" fontId="8" fillId="8" borderId="30" xfId="55" applyNumberFormat="1" applyFont="1" applyFill="1" applyBorder="1" applyProtection="1">
      <alignment horizontal="right" vertical="top" shrinkToFit="1"/>
    </xf>
    <xf numFmtId="165" fontId="9" fillId="6" borderId="30" xfId="0" applyNumberFormat="1" applyFont="1" applyFill="1" applyBorder="1" applyAlignment="1" applyProtection="1">
      <alignment horizontal="right" vertical="top"/>
      <protection locked="0"/>
    </xf>
    <xf numFmtId="165" fontId="9" fillId="0" borderId="30" xfId="0" applyNumberFormat="1" applyFont="1" applyFill="1" applyBorder="1" applyAlignment="1" applyProtection="1">
      <alignment horizontal="left" vertical="top" wrapText="1"/>
      <protection locked="0"/>
    </xf>
    <xf numFmtId="0" fontId="9" fillId="11" borderId="30" xfId="0" applyFont="1" applyFill="1" applyBorder="1" applyAlignment="1" applyProtection="1">
      <alignment vertical="top" wrapText="1"/>
      <protection locked="0"/>
    </xf>
    <xf numFmtId="165" fontId="9" fillId="11" borderId="30" xfId="0" applyNumberFormat="1" applyFont="1" applyFill="1" applyBorder="1" applyAlignment="1" applyProtection="1">
      <alignment horizontal="right" vertical="top"/>
      <protection locked="0"/>
    </xf>
    <xf numFmtId="165" fontId="9" fillId="11" borderId="27" xfId="0" applyNumberFormat="1" applyFont="1" applyFill="1" applyBorder="1" applyAlignment="1" applyProtection="1">
      <alignment horizontal="right" vertical="top"/>
      <protection locked="0"/>
    </xf>
    <xf numFmtId="0" fontId="9" fillId="11" borderId="1" xfId="0" applyFont="1" applyFill="1" applyBorder="1" applyProtection="1">
      <protection locked="0"/>
    </xf>
    <xf numFmtId="49" fontId="8" fillId="0" borderId="30" xfId="4" applyNumberFormat="1" applyFont="1" applyBorder="1" applyAlignment="1" applyProtection="1">
      <alignment horizontal="center" vertical="center" wrapText="1"/>
    </xf>
    <xf numFmtId="0" fontId="10" fillId="0" borderId="1" xfId="27" applyNumberFormat="1" applyFont="1" applyFill="1" applyBorder="1" applyProtection="1">
      <alignment horizontal="left" vertical="top" wrapText="1"/>
    </xf>
    <xf numFmtId="0" fontId="10" fillId="0" borderId="1" xfId="27" applyFont="1" applyFill="1" applyBorder="1">
      <alignment horizontal="left" vertical="top" wrapText="1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0" fillId="0" borderId="31" xfId="2" applyNumberFormat="1" applyFont="1" applyFill="1" applyBorder="1" applyAlignment="1" applyProtection="1">
      <alignment horizontal="right" vertical="top" wrapText="1"/>
    </xf>
    <xf numFmtId="0" fontId="0" fillId="0" borderId="31" xfId="0" applyBorder="1" applyAlignment="1"/>
    <xf numFmtId="49" fontId="8" fillId="0" borderId="30" xfId="43" applyNumberFormat="1" applyFont="1" applyFill="1" applyBorder="1" applyProtection="1">
      <alignment horizontal="center" vertical="center" wrapText="1"/>
    </xf>
    <xf numFmtId="49" fontId="8" fillId="0" borderId="30" xfId="43" applyFont="1" applyFill="1" applyBorder="1">
      <alignment horizontal="center" vertical="center" wrapText="1"/>
    </xf>
    <xf numFmtId="49" fontId="8" fillId="0" borderId="30" xfId="3" applyNumberFormat="1" applyFont="1" applyFill="1" applyBorder="1" applyProtection="1">
      <alignment horizontal="center" vertical="center" wrapText="1"/>
    </xf>
    <xf numFmtId="49" fontId="8" fillId="0" borderId="30" xfId="3" applyNumberFormat="1" applyFont="1" applyFill="1" applyBorder="1" applyAlignment="1" applyProtection="1">
      <alignment horizontal="center" vertical="center" wrapText="1"/>
    </xf>
    <xf numFmtId="49" fontId="8" fillId="0" borderId="30" xfId="4" applyNumberFormat="1" applyFont="1" applyFill="1" applyBorder="1" applyProtection="1">
      <alignment horizontal="center" vertical="center" wrapText="1"/>
    </xf>
    <xf numFmtId="49" fontId="8" fillId="0" borderId="30" xfId="4" applyFont="1" applyFill="1" applyBorder="1">
      <alignment horizontal="center" vertical="center" wrapText="1"/>
    </xf>
    <xf numFmtId="49" fontId="8" fillId="0" borderId="30" xfId="4" applyNumberFormat="1" applyFont="1" applyBorder="1" applyAlignment="1" applyProtection="1">
      <alignment horizontal="center" vertical="center" wrapText="1"/>
    </xf>
    <xf numFmtId="0" fontId="10" fillId="0" borderId="26" xfId="49" applyNumberFormat="1" applyFont="1" applyFill="1" applyBorder="1" applyProtection="1"/>
    <xf numFmtId="0" fontId="10" fillId="0" borderId="27" xfId="50" applyNumberFormat="1" applyFont="1" applyFill="1" applyBorder="1" applyProtection="1"/>
    <xf numFmtId="164" fontId="10" fillId="0" borderId="27" xfId="50" applyNumberFormat="1" applyFont="1" applyFill="1" applyBorder="1" applyAlignment="1" applyProtection="1">
      <alignment horizontal="right" vertical="top"/>
    </xf>
    <xf numFmtId="164" fontId="10" fillId="0" borderId="27" xfId="50" applyNumberFormat="1" applyFont="1" applyFill="1" applyBorder="1" applyProtection="1"/>
    <xf numFmtId="164" fontId="10" fillId="0" borderId="32" xfId="51" applyNumberFormat="1" applyFont="1" applyFill="1" applyBorder="1" applyProtection="1"/>
    <xf numFmtId="0" fontId="14" fillId="0" borderId="30" xfId="0" applyFont="1" applyFill="1" applyBorder="1" applyAlignment="1" applyProtection="1">
      <alignment horizontal="center" vertical="center" wrapText="1"/>
      <protection locked="0"/>
    </xf>
    <xf numFmtId="0" fontId="15" fillId="0" borderId="30" xfId="0" applyFont="1" applyBorder="1" applyAlignment="1">
      <alignment horizontal="center" vertical="center" wrapText="1"/>
    </xf>
    <xf numFmtId="49" fontId="8" fillId="0" borderId="30" xfId="44" applyNumberFormat="1" applyFont="1" applyFill="1" applyBorder="1" applyProtection="1">
      <alignment horizontal="center" vertical="center" wrapText="1"/>
    </xf>
    <xf numFmtId="49" fontId="8" fillId="0" borderId="30" xfId="5" applyNumberFormat="1" applyFont="1" applyFill="1" applyBorder="1" applyProtection="1">
      <alignment horizontal="center" vertical="center" wrapText="1"/>
    </xf>
    <xf numFmtId="49" fontId="8" fillId="0" borderId="30" xfId="6" applyNumberFormat="1" applyFont="1" applyFill="1" applyBorder="1" applyProtection="1">
      <alignment horizontal="center" vertical="center" wrapText="1"/>
    </xf>
    <xf numFmtId="49" fontId="8" fillId="11" borderId="30" xfId="6" applyNumberFormat="1" applyFont="1" applyFill="1" applyBorder="1" applyProtection="1">
      <alignment horizontal="center" vertical="center" wrapText="1"/>
    </xf>
    <xf numFmtId="0" fontId="14" fillId="0" borderId="30" xfId="0" applyFont="1" applyFill="1" applyBorder="1" applyAlignment="1" applyProtection="1">
      <alignment horizontal="center"/>
      <protection locked="0"/>
    </xf>
    <xf numFmtId="0" fontId="9" fillId="0" borderId="30" xfId="0" applyFont="1" applyFill="1" applyBorder="1" applyProtection="1">
      <protection locked="0"/>
    </xf>
    <xf numFmtId="164" fontId="8" fillId="9" borderId="30" xfId="8" quotePrefix="1" applyNumberFormat="1" applyFont="1" applyFill="1" applyBorder="1" applyAlignment="1" applyProtection="1">
      <alignment horizontal="right" vertical="top" wrapText="1"/>
    </xf>
    <xf numFmtId="164" fontId="8" fillId="6" borderId="30" xfId="56" applyNumberFormat="1" applyFont="1" applyFill="1" applyBorder="1" applyProtection="1">
      <alignment horizontal="right" vertical="top" shrinkToFit="1"/>
    </xf>
    <xf numFmtId="164" fontId="8" fillId="6" borderId="30" xfId="47" applyNumberFormat="1" applyFont="1" applyFill="1" applyBorder="1" applyProtection="1">
      <alignment horizontal="right" vertical="top" shrinkToFit="1"/>
    </xf>
    <xf numFmtId="164" fontId="8" fillId="6" borderId="30" xfId="48" applyNumberFormat="1" applyFont="1" applyFill="1" applyBorder="1" applyProtection="1">
      <alignment horizontal="right" vertical="top" shrinkToFit="1"/>
    </xf>
    <xf numFmtId="164" fontId="10" fillId="0" borderId="30" xfId="56" applyNumberFormat="1" applyFont="1" applyBorder="1" applyProtection="1">
      <alignment horizontal="right" vertical="top" shrinkToFit="1"/>
    </xf>
    <xf numFmtId="164" fontId="10" fillId="0" borderId="30" xfId="47" applyNumberFormat="1" applyFont="1" applyFill="1" applyBorder="1" applyProtection="1">
      <alignment horizontal="right" vertical="top" shrinkToFit="1"/>
    </xf>
    <xf numFmtId="164" fontId="10" fillId="0" borderId="30" xfId="48" applyNumberFormat="1" applyFont="1" applyFill="1" applyBorder="1" applyProtection="1">
      <alignment horizontal="right" vertical="top" shrinkToFit="1"/>
    </xf>
    <xf numFmtId="0" fontId="9" fillId="0" borderId="1" xfId="0" applyFont="1" applyFill="1" applyBorder="1" applyAlignment="1" applyProtection="1">
      <alignment vertical="top" wrapText="1"/>
      <protection locked="0"/>
    </xf>
    <xf numFmtId="165" fontId="14" fillId="7" borderId="29" xfId="0" applyNumberFormat="1" applyFont="1" applyFill="1" applyBorder="1" applyAlignment="1" applyProtection="1">
      <alignment horizontal="right" vertical="top"/>
      <protection locked="0"/>
    </xf>
  </cellXfs>
  <cellStyles count="58">
    <cellStyle name="br" xfId="30"/>
    <cellStyle name="col" xfId="29"/>
    <cellStyle name="ex58" xfId="33"/>
    <cellStyle name="ex59" xfId="34"/>
    <cellStyle name="ex60" xfId="7"/>
    <cellStyle name="ex61" xfId="8"/>
    <cellStyle name="ex62" xfId="35"/>
    <cellStyle name="ex63" xfId="36"/>
    <cellStyle name="ex64" xfId="11"/>
    <cellStyle name="ex65" xfId="12"/>
    <cellStyle name="ex66" xfId="37"/>
    <cellStyle name="ex67" xfId="38"/>
    <cellStyle name="ex68" xfId="15"/>
    <cellStyle name="ex69" xfId="16"/>
    <cellStyle name="ex70" xfId="39"/>
    <cellStyle name="ex71" xfId="40"/>
    <cellStyle name="ex72" xfId="19"/>
    <cellStyle name="ex73" xfId="20"/>
    <cellStyle name="ex74" xfId="41"/>
    <cellStyle name="ex75" xfId="42"/>
    <cellStyle name="st57" xfId="2"/>
    <cellStyle name="st63" xfId="57"/>
    <cellStyle name="st66" xfId="55"/>
    <cellStyle name="st67" xfId="56"/>
    <cellStyle name="st68" xfId="53"/>
    <cellStyle name="st69" xfId="54"/>
    <cellStyle name="st70" xfId="45"/>
    <cellStyle name="st71" xfId="46"/>
    <cellStyle name="st72" xfId="47"/>
    <cellStyle name="st73" xfId="48"/>
    <cellStyle name="st76" xfId="24"/>
    <cellStyle name="st77" xfId="25"/>
    <cellStyle name="st78" xfId="9"/>
    <cellStyle name="st79" xfId="10"/>
    <cellStyle name="st80" xfId="13"/>
    <cellStyle name="st81" xfId="14"/>
    <cellStyle name="st82" xfId="17"/>
    <cellStyle name="st83" xfId="18"/>
    <cellStyle name="st84" xfId="21"/>
    <cellStyle name="st85" xfId="22"/>
    <cellStyle name="style0" xfId="31"/>
    <cellStyle name="td" xfId="32"/>
    <cellStyle name="tr" xfId="28"/>
    <cellStyle name="xl_bot_header" xfId="5"/>
    <cellStyle name="xl_bot_left_header" xfId="44"/>
    <cellStyle name="xl_bot_right_header" xfId="6"/>
    <cellStyle name="xl_footer" xfId="27"/>
    <cellStyle name="xl_header" xfId="1"/>
    <cellStyle name="xl_top_header" xfId="3"/>
    <cellStyle name="xl_top_left_header" xfId="43"/>
    <cellStyle name="xl_top_right_header" xfId="4"/>
    <cellStyle name="xl_total_bot" xfId="26"/>
    <cellStyle name="xl_total_center" xfId="23"/>
    <cellStyle name="xl_total_left" xfId="52"/>
    <cellStyle name="xl_total_top" xfId="50"/>
    <cellStyle name="xl_total_top_left" xfId="49"/>
    <cellStyle name="xl_total_top_right" xfId="51"/>
    <cellStyle name="Обычный" xfId="0" builtinId="0"/>
  </cellStyles>
  <dxfs count="0"/>
  <tableStyles count="0"/>
  <colors>
    <mruColors>
      <color rgb="FF799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D9" sqref="D9"/>
    </sheetView>
  </sheetViews>
  <sheetFormatPr defaultRowHeight="15.75" outlineLevelRow="2" x14ac:dyDescent="0.25"/>
  <cols>
    <col min="1" max="1" width="12.5703125" style="1" customWidth="1"/>
    <col min="2" max="2" width="40.5703125" style="1" customWidth="1"/>
    <col min="3" max="3" width="19" style="1" customWidth="1"/>
    <col min="4" max="5" width="17.7109375" style="1" customWidth="1"/>
    <col min="6" max="6" width="17.5703125" style="1" customWidth="1"/>
    <col min="7" max="7" width="12.7109375" style="46" customWidth="1"/>
    <col min="8" max="8" width="14.42578125" style="1" customWidth="1"/>
    <col min="9" max="9" width="12.7109375" style="1" customWidth="1"/>
    <col min="10" max="10" width="61.7109375" style="1" customWidth="1"/>
    <col min="11" max="11" width="28.5703125" style="1" customWidth="1"/>
    <col min="12" max="16384" width="9.140625" style="1"/>
  </cols>
  <sheetData>
    <row r="1" spans="1:11" ht="57" customHeight="1" x14ac:dyDescent="0.25">
      <c r="A1" s="50" t="s">
        <v>111</v>
      </c>
      <c r="B1" s="50"/>
      <c r="C1" s="50"/>
      <c r="D1" s="50"/>
      <c r="E1" s="50"/>
      <c r="F1" s="50"/>
      <c r="G1" s="50"/>
      <c r="H1" s="50"/>
      <c r="I1" s="50"/>
      <c r="J1" s="51"/>
    </row>
    <row r="2" spans="1:11" ht="15.2" customHeight="1" x14ac:dyDescent="0.25">
      <c r="A2" s="52" t="s">
        <v>13</v>
      </c>
      <c r="B2" s="52"/>
      <c r="C2" s="52"/>
      <c r="D2" s="52"/>
      <c r="E2" s="52"/>
      <c r="F2" s="52"/>
      <c r="G2" s="52"/>
      <c r="H2" s="52"/>
      <c r="I2" s="52"/>
      <c r="J2" s="53"/>
    </row>
    <row r="3" spans="1:11" ht="38.450000000000003" customHeight="1" x14ac:dyDescent="0.25">
      <c r="A3" s="54" t="s">
        <v>14</v>
      </c>
      <c r="B3" s="56" t="s">
        <v>73</v>
      </c>
      <c r="C3" s="57" t="s">
        <v>8</v>
      </c>
      <c r="D3" s="57" t="s">
        <v>5</v>
      </c>
      <c r="E3" s="58" t="s">
        <v>4</v>
      </c>
      <c r="F3" s="60" t="s">
        <v>7</v>
      </c>
      <c r="G3" s="60"/>
      <c r="H3" s="60" t="s">
        <v>11</v>
      </c>
      <c r="I3" s="60"/>
      <c r="J3" s="66" t="s">
        <v>80</v>
      </c>
    </row>
    <row r="4" spans="1:11" ht="28.5" customHeight="1" x14ac:dyDescent="0.25">
      <c r="A4" s="55"/>
      <c r="B4" s="56"/>
      <c r="C4" s="57"/>
      <c r="D4" s="57"/>
      <c r="E4" s="59"/>
      <c r="F4" s="47" t="s">
        <v>9</v>
      </c>
      <c r="G4" s="11" t="s">
        <v>10</v>
      </c>
      <c r="H4" s="47" t="s">
        <v>9</v>
      </c>
      <c r="I4" s="11" t="s">
        <v>10</v>
      </c>
      <c r="J4" s="67"/>
    </row>
    <row r="5" spans="1:11" x14ac:dyDescent="0.25">
      <c r="A5" s="68" t="s">
        <v>0</v>
      </c>
      <c r="B5" s="69" t="s">
        <v>1</v>
      </c>
      <c r="C5" s="69" t="s">
        <v>2</v>
      </c>
      <c r="D5" s="69" t="s">
        <v>3</v>
      </c>
      <c r="E5" s="70" t="s">
        <v>6</v>
      </c>
      <c r="F5" s="70" t="s">
        <v>76</v>
      </c>
      <c r="G5" s="71" t="s">
        <v>77</v>
      </c>
      <c r="H5" s="70" t="s">
        <v>78</v>
      </c>
      <c r="I5" s="70" t="s">
        <v>79</v>
      </c>
      <c r="J5" s="72">
        <v>10</v>
      </c>
    </row>
    <row r="6" spans="1:11" ht="31.5" x14ac:dyDescent="0.25">
      <c r="A6" s="15" t="s">
        <v>15</v>
      </c>
      <c r="B6" s="16" t="s">
        <v>16</v>
      </c>
      <c r="C6" s="17">
        <f>SUM(C7:C13)</f>
        <v>152707.18096</v>
      </c>
      <c r="D6" s="17">
        <f>SUM(D7:D13)</f>
        <v>183020.76228999998</v>
      </c>
      <c r="E6" s="17">
        <f>SUM(E7:E13)</f>
        <v>179021.32701000001</v>
      </c>
      <c r="F6" s="18">
        <f t="shared" ref="F6:F48" si="0">E6-C6</f>
        <v>26314.14605000001</v>
      </c>
      <c r="G6" s="19">
        <f>E6/C6-100%</f>
        <v>0.17231767284665356</v>
      </c>
      <c r="H6" s="20">
        <f>E6-D6</f>
        <v>-3999.435279999976</v>
      </c>
      <c r="I6" s="19">
        <f>E6/D6-100%</f>
        <v>-2.1852358333328326E-2</v>
      </c>
      <c r="J6" s="19"/>
    </row>
    <row r="7" spans="1:11" ht="83.25" customHeight="1" outlineLevel="1" x14ac:dyDescent="0.25">
      <c r="A7" s="21" t="s">
        <v>17</v>
      </c>
      <c r="B7" s="22" t="s">
        <v>18</v>
      </c>
      <c r="C7" s="23">
        <v>6095.8105800000003</v>
      </c>
      <c r="D7" s="24">
        <v>9104.7234800000006</v>
      </c>
      <c r="E7" s="25">
        <v>8812.8719799999999</v>
      </c>
      <c r="F7" s="26">
        <f t="shared" si="0"/>
        <v>2717.0613999999996</v>
      </c>
      <c r="G7" s="44">
        <f>E7/C7-100%</f>
        <v>0.44572602188698585</v>
      </c>
      <c r="H7" s="26">
        <f t="shared" ref="H7:H50" si="1">E7-D7</f>
        <v>-291.85150000000067</v>
      </c>
      <c r="I7" s="27">
        <f t="shared" ref="I7:I50" si="2">E7/D7-100%</f>
        <v>-3.2054954841967409E-2</v>
      </c>
      <c r="J7" s="43" t="s">
        <v>118</v>
      </c>
    </row>
    <row r="8" spans="1:11" ht="63.75" customHeight="1" outlineLevel="1" x14ac:dyDescent="0.25">
      <c r="A8" s="21" t="s">
        <v>100</v>
      </c>
      <c r="B8" s="22" t="s">
        <v>101</v>
      </c>
      <c r="C8" s="23">
        <v>50</v>
      </c>
      <c r="D8" s="24">
        <v>12.224</v>
      </c>
      <c r="E8" s="25">
        <v>12.224</v>
      </c>
      <c r="F8" s="26">
        <f t="shared" si="0"/>
        <v>-37.775999999999996</v>
      </c>
      <c r="G8" s="44">
        <f t="shared" ref="G8:G13" si="3">E8/C8-100%</f>
        <v>-0.75551999999999997</v>
      </c>
      <c r="H8" s="26">
        <f t="shared" si="1"/>
        <v>0</v>
      </c>
      <c r="I8" s="27">
        <f t="shared" si="2"/>
        <v>0</v>
      </c>
      <c r="J8" s="28" t="s">
        <v>121</v>
      </c>
    </row>
    <row r="9" spans="1:11" ht="78.75" outlineLevel="1" x14ac:dyDescent="0.25">
      <c r="A9" s="21" t="s">
        <v>19</v>
      </c>
      <c r="B9" s="22" t="s">
        <v>102</v>
      </c>
      <c r="C9" s="23">
        <v>45436.179960000001</v>
      </c>
      <c r="D9" s="24">
        <v>45976.387210000001</v>
      </c>
      <c r="E9" s="25">
        <v>45849.677989999996</v>
      </c>
      <c r="F9" s="26">
        <f t="shared" si="0"/>
        <v>413.4980299999952</v>
      </c>
      <c r="G9" s="44">
        <f t="shared" si="3"/>
        <v>9.1006336880437022E-3</v>
      </c>
      <c r="H9" s="26">
        <f t="shared" si="1"/>
        <v>-126.70922000000428</v>
      </c>
      <c r="I9" s="27">
        <f t="shared" si="2"/>
        <v>-2.7559629559680277E-3</v>
      </c>
      <c r="J9" s="28"/>
    </row>
    <row r="10" spans="1:11" ht="63" outlineLevel="1" x14ac:dyDescent="0.25">
      <c r="A10" s="21" t="s">
        <v>20</v>
      </c>
      <c r="B10" s="22" t="s">
        <v>21</v>
      </c>
      <c r="C10" s="23">
        <v>23.957999999999998</v>
      </c>
      <c r="D10" s="24">
        <v>14.204000000000001</v>
      </c>
      <c r="E10" s="25">
        <v>0</v>
      </c>
      <c r="F10" s="26">
        <f t="shared" si="0"/>
        <v>-23.957999999999998</v>
      </c>
      <c r="G10" s="44">
        <f t="shared" si="3"/>
        <v>-1</v>
      </c>
      <c r="H10" s="26">
        <f t="shared" si="1"/>
        <v>-14.204000000000001</v>
      </c>
      <c r="I10" s="27">
        <f t="shared" si="2"/>
        <v>-1</v>
      </c>
      <c r="J10" s="28" t="s">
        <v>105</v>
      </c>
    </row>
    <row r="11" spans="1:11" ht="63" outlineLevel="1" x14ac:dyDescent="0.25">
      <c r="A11" s="21" t="s">
        <v>22</v>
      </c>
      <c r="B11" s="22" t="s">
        <v>23</v>
      </c>
      <c r="C11" s="23">
        <v>20788.92326</v>
      </c>
      <c r="D11" s="24">
        <v>20922.990559999998</v>
      </c>
      <c r="E11" s="25">
        <v>19259.831269999999</v>
      </c>
      <c r="F11" s="26">
        <f t="shared" si="0"/>
        <v>-1529.0919900000008</v>
      </c>
      <c r="G11" s="44">
        <f t="shared" si="3"/>
        <v>-7.3553207680655985E-2</v>
      </c>
      <c r="H11" s="26">
        <f t="shared" si="1"/>
        <v>-1663.1592899999996</v>
      </c>
      <c r="I11" s="27">
        <f t="shared" si="2"/>
        <v>-7.9489558876902677E-2</v>
      </c>
      <c r="J11" s="28" t="s">
        <v>125</v>
      </c>
    </row>
    <row r="12" spans="1:11" outlineLevel="1" x14ac:dyDescent="0.25">
      <c r="A12" s="21" t="s">
        <v>74</v>
      </c>
      <c r="B12" s="22" t="s">
        <v>75</v>
      </c>
      <c r="C12" s="23">
        <v>500</v>
      </c>
      <c r="D12" s="24">
        <v>500</v>
      </c>
      <c r="E12" s="25">
        <v>0</v>
      </c>
      <c r="F12" s="26">
        <f t="shared" si="0"/>
        <v>-500</v>
      </c>
      <c r="G12" s="44">
        <f t="shared" si="3"/>
        <v>-1</v>
      </c>
      <c r="H12" s="26">
        <f t="shared" si="1"/>
        <v>-500</v>
      </c>
      <c r="I12" s="27">
        <f t="shared" si="2"/>
        <v>-1</v>
      </c>
      <c r="J12" s="28" t="s">
        <v>110</v>
      </c>
    </row>
    <row r="13" spans="1:11" ht="66" customHeight="1" outlineLevel="1" x14ac:dyDescent="0.25">
      <c r="A13" s="21" t="s">
        <v>24</v>
      </c>
      <c r="B13" s="22" t="s">
        <v>25</v>
      </c>
      <c r="C13" s="23">
        <v>79812.309160000004</v>
      </c>
      <c r="D13" s="24">
        <v>106490.23304000001</v>
      </c>
      <c r="E13" s="25">
        <v>105086.72177</v>
      </c>
      <c r="F13" s="26">
        <f t="shared" si="0"/>
        <v>25274.412609999999</v>
      </c>
      <c r="G13" s="44">
        <f t="shared" si="3"/>
        <v>0.31667311566355383</v>
      </c>
      <c r="H13" s="26">
        <f t="shared" si="1"/>
        <v>-1403.5112700000027</v>
      </c>
      <c r="I13" s="27">
        <f t="shared" si="2"/>
        <v>-1.3179718270245666E-2</v>
      </c>
      <c r="J13" s="28" t="s">
        <v>119</v>
      </c>
    </row>
    <row r="14" spans="1:11" ht="56.25" customHeight="1" x14ac:dyDescent="0.25">
      <c r="A14" s="29" t="s">
        <v>92</v>
      </c>
      <c r="B14" s="30" t="s">
        <v>95</v>
      </c>
      <c r="C14" s="31">
        <f>SUM(C15:C16)</f>
        <v>3552.5117</v>
      </c>
      <c r="D14" s="31">
        <f t="shared" ref="D14:E14" si="4">SUM(D15:D16)</f>
        <v>3682.3474099999999</v>
      </c>
      <c r="E14" s="31">
        <f t="shared" si="4"/>
        <v>3669.85</v>
      </c>
      <c r="F14" s="32">
        <f t="shared" si="0"/>
        <v>117.33829999999989</v>
      </c>
      <c r="G14" s="19">
        <f t="shared" ref="G14:G50" si="5">E14/C14-100%</f>
        <v>3.3029673062019649E-2</v>
      </c>
      <c r="H14" s="20">
        <f t="shared" si="1"/>
        <v>-12.497409999999945</v>
      </c>
      <c r="I14" s="19">
        <f t="shared" si="2"/>
        <v>-3.3938704333168479E-3</v>
      </c>
      <c r="J14" s="33"/>
    </row>
    <row r="15" spans="1:11" ht="70.5" customHeight="1" outlineLevel="1" x14ac:dyDescent="0.25">
      <c r="A15" s="21" t="s">
        <v>103</v>
      </c>
      <c r="B15" s="22" t="s">
        <v>104</v>
      </c>
      <c r="C15" s="23">
        <v>3452.5117</v>
      </c>
      <c r="D15" s="24">
        <v>3606.5614099999998</v>
      </c>
      <c r="E15" s="25">
        <v>3594.0639999999999</v>
      </c>
      <c r="F15" s="26">
        <f t="shared" si="0"/>
        <v>141.55229999999983</v>
      </c>
      <c r="G15" s="44">
        <f t="shared" ref="G15:G16" si="6">E15/C15-100%</f>
        <v>4.0999803128835222E-2</v>
      </c>
      <c r="H15" s="26">
        <f t="shared" ref="H15:H16" si="7">E15-D15</f>
        <v>-12.497409999999945</v>
      </c>
      <c r="I15" s="27" t="s">
        <v>12</v>
      </c>
      <c r="J15" s="73"/>
      <c r="K15" s="81"/>
    </row>
    <row r="16" spans="1:11" ht="47.25" outlineLevel="1" x14ac:dyDescent="0.25">
      <c r="A16" s="21" t="s">
        <v>93</v>
      </c>
      <c r="B16" s="22" t="s">
        <v>94</v>
      </c>
      <c r="C16" s="23">
        <v>100</v>
      </c>
      <c r="D16" s="24">
        <v>75.786000000000001</v>
      </c>
      <c r="E16" s="25">
        <v>75.786000000000001</v>
      </c>
      <c r="F16" s="26">
        <f t="shared" si="0"/>
        <v>-24.213999999999999</v>
      </c>
      <c r="G16" s="44">
        <f t="shared" si="6"/>
        <v>-0.24214000000000002</v>
      </c>
      <c r="H16" s="26">
        <f t="shared" si="7"/>
        <v>0</v>
      </c>
      <c r="I16" s="27">
        <f t="shared" ref="I16" si="8">E16/D16-100%</f>
        <v>0</v>
      </c>
      <c r="J16" s="43" t="s">
        <v>122</v>
      </c>
    </row>
    <row r="17" spans="1:10" x14ac:dyDescent="0.25">
      <c r="A17" s="15" t="s">
        <v>26</v>
      </c>
      <c r="B17" s="16" t="s">
        <v>27</v>
      </c>
      <c r="C17" s="39">
        <f>SUM(C18:C22)</f>
        <v>75133.672599999991</v>
      </c>
      <c r="D17" s="39">
        <f>SUM(D18:D22)</f>
        <v>79390.650449999986</v>
      </c>
      <c r="E17" s="39">
        <f>SUM(E18:E22)</f>
        <v>79191.960999999981</v>
      </c>
      <c r="F17" s="40">
        <f t="shared" si="0"/>
        <v>4058.2883999999904</v>
      </c>
      <c r="G17" s="19">
        <f t="shared" si="5"/>
        <v>5.4014242343851437E-2</v>
      </c>
      <c r="H17" s="20">
        <f t="shared" si="1"/>
        <v>-198.68945000000531</v>
      </c>
      <c r="I17" s="19">
        <f t="shared" si="2"/>
        <v>-2.5026807171095733E-3</v>
      </c>
      <c r="J17" s="19"/>
    </row>
    <row r="18" spans="1:10" outlineLevel="1" x14ac:dyDescent="0.25">
      <c r="A18" s="34" t="s">
        <v>112</v>
      </c>
      <c r="B18" s="35" t="s">
        <v>113</v>
      </c>
      <c r="C18" s="23">
        <v>177.77799999999999</v>
      </c>
      <c r="D18" s="24">
        <v>1780.9280000000001</v>
      </c>
      <c r="E18" s="25">
        <v>1780.9280000000001</v>
      </c>
      <c r="F18" s="36"/>
      <c r="G18" s="37"/>
      <c r="H18" s="38"/>
      <c r="I18" s="37"/>
      <c r="J18" s="37"/>
    </row>
    <row r="19" spans="1:10" outlineLevel="1" x14ac:dyDescent="0.25">
      <c r="A19" s="21" t="s">
        <v>28</v>
      </c>
      <c r="B19" s="22" t="s">
        <v>29</v>
      </c>
      <c r="C19" s="23">
        <v>31257.989570000002</v>
      </c>
      <c r="D19" s="24">
        <v>31235.66257</v>
      </c>
      <c r="E19" s="25">
        <v>31234.865870000001</v>
      </c>
      <c r="F19" s="26">
        <f t="shared" si="0"/>
        <v>-23.123700000000099</v>
      </c>
      <c r="G19" s="44">
        <f t="shared" si="5"/>
        <v>-7.3976926597330017E-4</v>
      </c>
      <c r="H19" s="26">
        <f t="shared" si="1"/>
        <v>-0.7966999999989639</v>
      </c>
      <c r="I19" s="27">
        <f t="shared" si="2"/>
        <v>-2.5506102142469622E-5</v>
      </c>
      <c r="J19" s="28"/>
    </row>
    <row r="20" spans="1:10" ht="50.25" customHeight="1" outlineLevel="1" x14ac:dyDescent="0.25">
      <c r="A20" s="21" t="s">
        <v>30</v>
      </c>
      <c r="B20" s="22" t="s">
        <v>31</v>
      </c>
      <c r="C20" s="23">
        <v>40907.471250000002</v>
      </c>
      <c r="D20" s="24">
        <v>40471.433570000001</v>
      </c>
      <c r="E20" s="25">
        <v>40276.926659999997</v>
      </c>
      <c r="F20" s="26">
        <f t="shared" si="0"/>
        <v>-630.54459000000497</v>
      </c>
      <c r="G20" s="44">
        <f t="shared" si="5"/>
        <v>-1.5413922462880314E-2</v>
      </c>
      <c r="H20" s="26">
        <f t="shared" si="1"/>
        <v>-194.5069100000037</v>
      </c>
      <c r="I20" s="27">
        <f t="shared" si="2"/>
        <v>-4.8060296570315852E-3</v>
      </c>
      <c r="J20" s="28"/>
    </row>
    <row r="21" spans="1:10" outlineLevel="1" x14ac:dyDescent="0.25">
      <c r="A21" s="21" t="s">
        <v>81</v>
      </c>
      <c r="B21" s="22" t="s">
        <v>82</v>
      </c>
      <c r="C21" s="23">
        <v>203.37142</v>
      </c>
      <c r="D21" s="24">
        <v>203.37142</v>
      </c>
      <c r="E21" s="25">
        <v>203.37142</v>
      </c>
      <c r="F21" s="26">
        <f t="shared" si="0"/>
        <v>0</v>
      </c>
      <c r="G21" s="44">
        <f t="shared" si="5"/>
        <v>0</v>
      </c>
      <c r="H21" s="26">
        <f t="shared" si="1"/>
        <v>0</v>
      </c>
      <c r="I21" s="27">
        <f t="shared" si="2"/>
        <v>0</v>
      </c>
      <c r="J21" s="28"/>
    </row>
    <row r="22" spans="1:10" ht="111" customHeight="1" outlineLevel="1" x14ac:dyDescent="0.25">
      <c r="A22" s="21" t="s">
        <v>32</v>
      </c>
      <c r="B22" s="22" t="s">
        <v>33</v>
      </c>
      <c r="C22" s="23">
        <v>2587.0623599999999</v>
      </c>
      <c r="D22" s="24">
        <v>5699.2548900000002</v>
      </c>
      <c r="E22" s="25">
        <v>5695.8690500000002</v>
      </c>
      <c r="F22" s="26">
        <f t="shared" si="0"/>
        <v>3108.8066900000003</v>
      </c>
      <c r="G22" s="44">
        <f t="shared" si="5"/>
        <v>1.2016744312263121</v>
      </c>
      <c r="H22" s="26">
        <f t="shared" si="1"/>
        <v>-3.3858399999999165</v>
      </c>
      <c r="I22" s="27">
        <f t="shared" si="2"/>
        <v>-5.9408467691812739E-4</v>
      </c>
      <c r="J22" s="28" t="s">
        <v>120</v>
      </c>
    </row>
    <row r="23" spans="1:10" ht="31.5" x14ac:dyDescent="0.25">
      <c r="A23" s="15" t="s">
        <v>34</v>
      </c>
      <c r="B23" s="16" t="s">
        <v>35</v>
      </c>
      <c r="C23" s="39">
        <f>SUM(C24:C26)</f>
        <v>106742.68968</v>
      </c>
      <c r="D23" s="39">
        <f t="shared" ref="D23:E23" si="9">SUM(D24:D26)</f>
        <v>102146.42137</v>
      </c>
      <c r="E23" s="39">
        <f t="shared" si="9"/>
        <v>100570.10527</v>
      </c>
      <c r="F23" s="40">
        <f t="shared" si="0"/>
        <v>-6172.5844099999958</v>
      </c>
      <c r="G23" s="19">
        <f t="shared" si="5"/>
        <v>-5.7826764797707098E-2</v>
      </c>
      <c r="H23" s="20">
        <f t="shared" si="1"/>
        <v>-1576.3160999999964</v>
      </c>
      <c r="I23" s="19">
        <f t="shared" si="2"/>
        <v>-1.5431926824829079E-2</v>
      </c>
      <c r="J23" s="19"/>
    </row>
    <row r="24" spans="1:10" ht="31.5" outlineLevel="1" x14ac:dyDescent="0.25">
      <c r="A24" s="21" t="s">
        <v>36</v>
      </c>
      <c r="B24" s="22" t="s">
        <v>37</v>
      </c>
      <c r="C24" s="23">
        <v>45607.43952</v>
      </c>
      <c r="D24" s="24">
        <v>41007.868999999999</v>
      </c>
      <c r="E24" s="25">
        <v>40595.51698</v>
      </c>
      <c r="F24" s="26">
        <f t="shared" si="0"/>
        <v>-5011.9225399999996</v>
      </c>
      <c r="G24" s="44">
        <f t="shared" si="5"/>
        <v>-0.10989265332034581</v>
      </c>
      <c r="H24" s="26">
        <f t="shared" si="1"/>
        <v>-412.35201999999845</v>
      </c>
      <c r="I24" s="27">
        <f t="shared" si="2"/>
        <v>-1.0055436433431764E-2</v>
      </c>
      <c r="J24" s="28" t="s">
        <v>107</v>
      </c>
    </row>
    <row r="25" spans="1:10" ht="47.25" outlineLevel="1" x14ac:dyDescent="0.25">
      <c r="A25" s="21" t="s">
        <v>38</v>
      </c>
      <c r="B25" s="22" t="s">
        <v>39</v>
      </c>
      <c r="C25" s="23">
        <v>29898.779829999999</v>
      </c>
      <c r="D25" s="24">
        <v>4608.5700299999999</v>
      </c>
      <c r="E25" s="25">
        <v>3921.4749999999999</v>
      </c>
      <c r="F25" s="26">
        <f t="shared" si="0"/>
        <v>-25977.304830000001</v>
      </c>
      <c r="G25" s="44">
        <f t="shared" si="5"/>
        <v>-0.86884163760872779</v>
      </c>
      <c r="H25" s="26">
        <f t="shared" si="1"/>
        <v>-687.09502999999995</v>
      </c>
      <c r="I25" s="27">
        <f t="shared" si="2"/>
        <v>-0.14909072131426415</v>
      </c>
      <c r="J25" s="28" t="s">
        <v>123</v>
      </c>
    </row>
    <row r="26" spans="1:10" ht="36" customHeight="1" outlineLevel="1" x14ac:dyDescent="0.25">
      <c r="A26" s="21" t="s">
        <v>40</v>
      </c>
      <c r="B26" s="22" t="s">
        <v>41</v>
      </c>
      <c r="C26" s="23">
        <v>31236.47033</v>
      </c>
      <c r="D26" s="24">
        <v>56529.982340000002</v>
      </c>
      <c r="E26" s="25">
        <v>56053.113290000001</v>
      </c>
      <c r="F26" s="26">
        <f t="shared" si="0"/>
        <v>24816.642960000001</v>
      </c>
      <c r="G26" s="44">
        <f t="shared" si="5"/>
        <v>0.79447654289433922</v>
      </c>
      <c r="H26" s="26">
        <f t="shared" si="1"/>
        <v>-476.86905000000115</v>
      </c>
      <c r="I26" s="27">
        <f t="shared" si="2"/>
        <v>-8.4356836896192222E-3</v>
      </c>
      <c r="J26" s="28" t="s">
        <v>106</v>
      </c>
    </row>
    <row r="27" spans="1:10" x14ac:dyDescent="0.25">
      <c r="A27" s="15" t="s">
        <v>83</v>
      </c>
      <c r="B27" s="16" t="s">
        <v>84</v>
      </c>
      <c r="C27" s="39">
        <f>C28+C29</f>
        <v>11772.362000000001</v>
      </c>
      <c r="D27" s="39">
        <f t="shared" ref="D27:E27" si="10">D28+D29</f>
        <v>13999.616039999999</v>
      </c>
      <c r="E27" s="39">
        <f t="shared" si="10"/>
        <v>12460.85759</v>
      </c>
      <c r="F27" s="20">
        <f t="shared" si="0"/>
        <v>688.49558999999863</v>
      </c>
      <c r="G27" s="41">
        <f t="shared" si="5"/>
        <v>5.8484065474710967E-2</v>
      </c>
      <c r="H27" s="20">
        <f t="shared" si="1"/>
        <v>-1538.7584499999994</v>
      </c>
      <c r="I27" s="19">
        <f t="shared" si="2"/>
        <v>-0.10991433233621739</v>
      </c>
      <c r="J27" s="19"/>
    </row>
    <row r="28" spans="1:10" ht="31.5" outlineLevel="2" x14ac:dyDescent="0.25">
      <c r="A28" s="21" t="s">
        <v>85</v>
      </c>
      <c r="B28" s="22" t="s">
        <v>86</v>
      </c>
      <c r="C28" s="23">
        <v>6072.3620000000001</v>
      </c>
      <c r="D28" s="24">
        <v>10739.81518</v>
      </c>
      <c r="E28" s="25">
        <v>9212.2670199999993</v>
      </c>
      <c r="F28" s="26">
        <f t="shared" si="0"/>
        <v>3139.9050199999992</v>
      </c>
      <c r="G28" s="44">
        <f t="shared" si="5"/>
        <v>0.51708133013150381</v>
      </c>
      <c r="H28" s="26">
        <f t="shared" si="1"/>
        <v>-1527.5481600000003</v>
      </c>
      <c r="I28" s="27">
        <f t="shared" si="2"/>
        <v>-0.14223225766907477</v>
      </c>
      <c r="J28" s="28" t="s">
        <v>89</v>
      </c>
    </row>
    <row r="29" spans="1:10" ht="31.5" outlineLevel="2" x14ac:dyDescent="0.25">
      <c r="A29" s="21" t="s">
        <v>87</v>
      </c>
      <c r="B29" s="22" t="s">
        <v>88</v>
      </c>
      <c r="C29" s="23">
        <v>5700</v>
      </c>
      <c r="D29" s="24">
        <v>3259.8008599999998</v>
      </c>
      <c r="E29" s="25">
        <v>3248.5905699999998</v>
      </c>
      <c r="F29" s="26">
        <f t="shared" si="0"/>
        <v>-2451.4094300000002</v>
      </c>
      <c r="G29" s="44">
        <f t="shared" si="5"/>
        <v>-0.43007182982456138</v>
      </c>
      <c r="H29" s="26">
        <f t="shared" si="1"/>
        <v>-11.210289999999986</v>
      </c>
      <c r="I29" s="27">
        <f t="shared" si="2"/>
        <v>-3.4389493350830413E-3</v>
      </c>
      <c r="J29" s="28" t="s">
        <v>89</v>
      </c>
    </row>
    <row r="30" spans="1:10" x14ac:dyDescent="0.25">
      <c r="A30" s="15" t="s">
        <v>42</v>
      </c>
      <c r="B30" s="16" t="s">
        <v>43</v>
      </c>
      <c r="C30" s="39">
        <f>SUM(C31:C35)</f>
        <v>477839.94417000003</v>
      </c>
      <c r="D30" s="39">
        <f>SUM(D31:D35)</f>
        <v>566362.37374999991</v>
      </c>
      <c r="E30" s="39">
        <f>SUM(E31:E35)</f>
        <v>565605.1648100001</v>
      </c>
      <c r="F30" s="20">
        <f t="shared" si="0"/>
        <v>87765.220640000072</v>
      </c>
      <c r="G30" s="19">
        <f t="shared" si="5"/>
        <v>0.18367074940218076</v>
      </c>
      <c r="H30" s="20">
        <f t="shared" si="1"/>
        <v>-757.20893999980763</v>
      </c>
      <c r="I30" s="19">
        <f t="shared" si="2"/>
        <v>-1.3369690062321471E-3</v>
      </c>
      <c r="J30" s="19"/>
    </row>
    <row r="31" spans="1:10" outlineLevel="1" x14ac:dyDescent="0.25">
      <c r="A31" s="21" t="s">
        <v>44</v>
      </c>
      <c r="B31" s="22" t="s">
        <v>45</v>
      </c>
      <c r="C31" s="23">
        <v>151741.44021</v>
      </c>
      <c r="D31" s="24">
        <v>156206.80029000001</v>
      </c>
      <c r="E31" s="25">
        <v>156113.96145</v>
      </c>
      <c r="F31" s="26">
        <f t="shared" si="0"/>
        <v>4372.5212400000019</v>
      </c>
      <c r="G31" s="44">
        <f t="shared" si="5"/>
        <v>2.8815603924338129E-2</v>
      </c>
      <c r="H31" s="26">
        <f t="shared" si="1"/>
        <v>-92.83884000001126</v>
      </c>
      <c r="I31" s="27">
        <f t="shared" si="2"/>
        <v>-5.943328960560379E-4</v>
      </c>
      <c r="J31" s="28"/>
    </row>
    <row r="32" spans="1:10" ht="36.75" customHeight="1" outlineLevel="1" x14ac:dyDescent="0.25">
      <c r="A32" s="21" t="s">
        <v>46</v>
      </c>
      <c r="B32" s="22" t="s">
        <v>47</v>
      </c>
      <c r="C32" s="23">
        <v>251503.66266999999</v>
      </c>
      <c r="D32" s="24">
        <v>327769.29122999997</v>
      </c>
      <c r="E32" s="25">
        <v>327750.20051</v>
      </c>
      <c r="F32" s="26">
        <f t="shared" si="0"/>
        <v>76246.537840000005</v>
      </c>
      <c r="G32" s="44">
        <f t="shared" si="5"/>
        <v>0.30316273341928901</v>
      </c>
      <c r="H32" s="26">
        <f t="shared" si="1"/>
        <v>-19.090719999978319</v>
      </c>
      <c r="I32" s="27">
        <f t="shared" si="2"/>
        <v>-5.8244382590943999E-5</v>
      </c>
      <c r="J32" s="43" t="s">
        <v>106</v>
      </c>
    </row>
    <row r="33" spans="1:10" ht="33" customHeight="1" outlineLevel="1" x14ac:dyDescent="0.25">
      <c r="A33" s="21" t="s">
        <v>48</v>
      </c>
      <c r="B33" s="22" t="s">
        <v>49</v>
      </c>
      <c r="C33" s="23">
        <v>46934.433369999999</v>
      </c>
      <c r="D33" s="24">
        <v>52275.364690000002</v>
      </c>
      <c r="E33" s="25">
        <v>51801.407059999998</v>
      </c>
      <c r="F33" s="26">
        <f t="shared" si="0"/>
        <v>4866.9736899999989</v>
      </c>
      <c r="G33" s="44">
        <f t="shared" si="5"/>
        <v>0.10369729302220398</v>
      </c>
      <c r="H33" s="26">
        <f t="shared" si="1"/>
        <v>-473.95763000000443</v>
      </c>
      <c r="I33" s="27">
        <f t="shared" si="2"/>
        <v>-9.0665580777988808E-3</v>
      </c>
      <c r="J33" s="43" t="s">
        <v>106</v>
      </c>
    </row>
    <row r="34" spans="1:10" ht="33" customHeight="1" outlineLevel="1" x14ac:dyDescent="0.25">
      <c r="A34" s="21" t="s">
        <v>114</v>
      </c>
      <c r="B34" s="22" t="s">
        <v>115</v>
      </c>
      <c r="C34" s="23">
        <v>100</v>
      </c>
      <c r="D34" s="24">
        <v>2092.5459999999998</v>
      </c>
      <c r="E34" s="25">
        <v>2092.2518799999998</v>
      </c>
      <c r="F34" s="26"/>
      <c r="G34" s="44"/>
      <c r="H34" s="26"/>
      <c r="I34" s="27"/>
      <c r="J34" s="28"/>
    </row>
    <row r="35" spans="1:10" outlineLevel="1" x14ac:dyDescent="0.25">
      <c r="A35" s="21" t="s">
        <v>50</v>
      </c>
      <c r="B35" s="22" t="s">
        <v>51</v>
      </c>
      <c r="C35" s="23">
        <v>27560.407920000001</v>
      </c>
      <c r="D35" s="24">
        <v>28018.37154</v>
      </c>
      <c r="E35" s="25">
        <v>27847.34391</v>
      </c>
      <c r="F35" s="26">
        <f t="shared" si="0"/>
        <v>286.93598999999813</v>
      </c>
      <c r="G35" s="44">
        <f t="shared" si="5"/>
        <v>1.0411166294522545E-2</v>
      </c>
      <c r="H35" s="26">
        <f t="shared" si="1"/>
        <v>-171.0276300000005</v>
      </c>
      <c r="I35" s="27">
        <f t="shared" si="2"/>
        <v>-6.1041245654065435E-3</v>
      </c>
      <c r="J35" s="28"/>
    </row>
    <row r="36" spans="1:10" x14ac:dyDescent="0.25">
      <c r="A36" s="15" t="s">
        <v>52</v>
      </c>
      <c r="B36" s="16" t="s">
        <v>53</v>
      </c>
      <c r="C36" s="39">
        <f>SUM(C37:C38)</f>
        <v>136480.71662999998</v>
      </c>
      <c r="D36" s="39">
        <f t="shared" ref="D36:E36" si="11">SUM(D37:D38)</f>
        <v>141495.8695</v>
      </c>
      <c r="E36" s="39">
        <f t="shared" si="11"/>
        <v>141450.66041000001</v>
      </c>
      <c r="F36" s="20">
        <f t="shared" si="0"/>
        <v>4969.9437800000305</v>
      </c>
      <c r="G36" s="19">
        <f t="shared" si="5"/>
        <v>3.6414988891607214E-2</v>
      </c>
      <c r="H36" s="20">
        <f t="shared" si="1"/>
        <v>-45.209089999989374</v>
      </c>
      <c r="I36" s="19">
        <f t="shared" si="2"/>
        <v>-3.1950819596182622E-4</v>
      </c>
      <c r="J36" s="19"/>
    </row>
    <row r="37" spans="1:10" ht="51" customHeight="1" outlineLevel="1" x14ac:dyDescent="0.25">
      <c r="A37" s="21" t="s">
        <v>54</v>
      </c>
      <c r="B37" s="22" t="s">
        <v>55</v>
      </c>
      <c r="C37" s="23">
        <v>90576.935079999996</v>
      </c>
      <c r="D37" s="24">
        <v>87537.552639999994</v>
      </c>
      <c r="E37" s="25">
        <v>87525.42426</v>
      </c>
      <c r="F37" s="26">
        <f t="shared" si="0"/>
        <v>-3051.5108199999959</v>
      </c>
      <c r="G37" s="44">
        <f t="shared" si="5"/>
        <v>-3.3689711594953153E-2</v>
      </c>
      <c r="H37" s="26">
        <f t="shared" si="1"/>
        <v>-12.12837999999465</v>
      </c>
      <c r="I37" s="27">
        <f t="shared" si="2"/>
        <v>-1.3855059496437061E-4</v>
      </c>
      <c r="J37" s="28"/>
    </row>
    <row r="38" spans="1:10" ht="79.5" customHeight="1" outlineLevel="1" x14ac:dyDescent="0.25">
      <c r="A38" s="21" t="s">
        <v>56</v>
      </c>
      <c r="B38" s="22" t="s">
        <v>57</v>
      </c>
      <c r="C38" s="23">
        <v>45903.78155</v>
      </c>
      <c r="D38" s="24">
        <v>53958.316859999999</v>
      </c>
      <c r="E38" s="25">
        <v>53925.236149999997</v>
      </c>
      <c r="F38" s="26">
        <f t="shared" si="0"/>
        <v>8021.4545999999973</v>
      </c>
      <c r="G38" s="44">
        <f t="shared" si="5"/>
        <v>0.1747449628145068</v>
      </c>
      <c r="H38" s="26">
        <f t="shared" si="1"/>
        <v>-33.080710000002</v>
      </c>
      <c r="I38" s="27">
        <f t="shared" si="2"/>
        <v>-6.1307898253815107E-4</v>
      </c>
      <c r="J38" s="28" t="s">
        <v>108</v>
      </c>
    </row>
    <row r="39" spans="1:10" x14ac:dyDescent="0.25">
      <c r="A39" s="15" t="s">
        <v>58</v>
      </c>
      <c r="B39" s="16" t="s">
        <v>59</v>
      </c>
      <c r="C39" s="39">
        <f>SUM(C40:C42)</f>
        <v>15577.622479999998</v>
      </c>
      <c r="D39" s="39">
        <f t="shared" ref="D39:E39" si="12">SUM(D40:D42)</f>
        <v>18070.90048</v>
      </c>
      <c r="E39" s="39">
        <f t="shared" si="12"/>
        <v>17537.639169999999</v>
      </c>
      <c r="F39" s="20">
        <f t="shared" si="0"/>
        <v>1960.0166900000004</v>
      </c>
      <c r="G39" s="19">
        <f t="shared" si="5"/>
        <v>0.12582258252287559</v>
      </c>
      <c r="H39" s="20">
        <f t="shared" si="1"/>
        <v>-533.26131000000169</v>
      </c>
      <c r="I39" s="19">
        <f t="shared" si="2"/>
        <v>-2.9509393324930855E-2</v>
      </c>
      <c r="J39" s="19"/>
    </row>
    <row r="40" spans="1:10" ht="31.5" outlineLevel="1" x14ac:dyDescent="0.25">
      <c r="A40" s="21" t="s">
        <v>60</v>
      </c>
      <c r="B40" s="22" t="s">
        <v>61</v>
      </c>
      <c r="C40" s="23">
        <v>7696.7004800000004</v>
      </c>
      <c r="D40" s="24">
        <v>10846.70048</v>
      </c>
      <c r="E40" s="25">
        <v>10790.55632</v>
      </c>
      <c r="F40" s="26">
        <f t="shared" si="0"/>
        <v>3093.8558399999993</v>
      </c>
      <c r="G40" s="44">
        <f t="shared" si="5"/>
        <v>0.40197170827154216</v>
      </c>
      <c r="H40" s="26">
        <f t="shared" si="1"/>
        <v>-56.144159999999829</v>
      </c>
      <c r="I40" s="27">
        <f t="shared" si="2"/>
        <v>-5.1761510427547064E-3</v>
      </c>
      <c r="J40" s="43" t="s">
        <v>124</v>
      </c>
    </row>
    <row r="41" spans="1:10" ht="51" customHeight="1" outlineLevel="1" x14ac:dyDescent="0.25">
      <c r="A41" s="21" t="s">
        <v>62</v>
      </c>
      <c r="B41" s="22" t="s">
        <v>63</v>
      </c>
      <c r="C41" s="23">
        <v>2200</v>
      </c>
      <c r="D41" s="24">
        <v>1800</v>
      </c>
      <c r="E41" s="25">
        <v>1712.5</v>
      </c>
      <c r="F41" s="26">
        <f t="shared" si="0"/>
        <v>-487.5</v>
      </c>
      <c r="G41" s="44">
        <f t="shared" si="5"/>
        <v>-0.22159090909090906</v>
      </c>
      <c r="H41" s="26">
        <f t="shared" si="1"/>
        <v>-87.5</v>
      </c>
      <c r="I41" s="27">
        <f t="shared" si="2"/>
        <v>-4.861111111111116E-2</v>
      </c>
      <c r="J41" s="28" t="s">
        <v>90</v>
      </c>
    </row>
    <row r="42" spans="1:10" ht="50.25" customHeight="1" outlineLevel="1" x14ac:dyDescent="0.25">
      <c r="A42" s="21" t="s">
        <v>64</v>
      </c>
      <c r="B42" s="22" t="s">
        <v>65</v>
      </c>
      <c r="C42" s="23">
        <v>5680.9219999999996</v>
      </c>
      <c r="D42" s="24">
        <v>5424.2</v>
      </c>
      <c r="E42" s="25">
        <v>5034.5828499999998</v>
      </c>
      <c r="F42" s="26">
        <f t="shared" si="0"/>
        <v>-646.33914999999979</v>
      </c>
      <c r="G42" s="44">
        <f t="shared" si="5"/>
        <v>-0.1137736356880098</v>
      </c>
      <c r="H42" s="26">
        <f t="shared" si="1"/>
        <v>-389.61715000000004</v>
      </c>
      <c r="I42" s="27">
        <f t="shared" si="2"/>
        <v>-7.1829421850226782E-2</v>
      </c>
      <c r="J42" s="28" t="s">
        <v>91</v>
      </c>
    </row>
    <row r="43" spans="1:10" ht="31.5" x14ac:dyDescent="0.25">
      <c r="A43" s="15" t="s">
        <v>66</v>
      </c>
      <c r="B43" s="16" t="s">
        <v>67</v>
      </c>
      <c r="C43" s="74">
        <f>SUM(C44:C46)</f>
        <v>52401.93879</v>
      </c>
      <c r="D43" s="74">
        <f>SUM(D44:D46)</f>
        <v>68849.613599999997</v>
      </c>
      <c r="E43" s="74">
        <f>SUM(E44:E46)</f>
        <v>68737.605859999996</v>
      </c>
      <c r="F43" s="20">
        <f t="shared" si="0"/>
        <v>16335.667069999996</v>
      </c>
      <c r="G43" s="19">
        <f t="shared" si="5"/>
        <v>0.31173783732439642</v>
      </c>
      <c r="H43" s="20">
        <f t="shared" si="1"/>
        <v>-112.00774000000092</v>
      </c>
      <c r="I43" s="19">
        <f t="shared" si="2"/>
        <v>-1.6268463124679E-3</v>
      </c>
      <c r="J43" s="19"/>
    </row>
    <row r="44" spans="1:10" ht="49.5" customHeight="1" outlineLevel="1" x14ac:dyDescent="0.25">
      <c r="A44" s="21" t="s">
        <v>68</v>
      </c>
      <c r="B44" s="22" t="s">
        <v>69</v>
      </c>
      <c r="C44" s="23">
        <v>47640.789019999997</v>
      </c>
      <c r="D44" s="24">
        <v>63710.643129999997</v>
      </c>
      <c r="E44" s="25">
        <v>63702.150730000001</v>
      </c>
      <c r="F44" s="26">
        <f t="shared" si="0"/>
        <v>16061.361710000005</v>
      </c>
      <c r="G44" s="44">
        <f t="shared" si="5"/>
        <v>0.3371346705290148</v>
      </c>
      <c r="H44" s="26">
        <f t="shared" si="1"/>
        <v>-8.4923999999955413</v>
      </c>
      <c r="I44" s="27">
        <f t="shared" si="2"/>
        <v>-1.3329640987402858E-4</v>
      </c>
      <c r="J44" s="42" t="s">
        <v>109</v>
      </c>
    </row>
    <row r="45" spans="1:10" outlineLevel="1" x14ac:dyDescent="0.25">
      <c r="A45" s="21" t="s">
        <v>70</v>
      </c>
      <c r="B45" s="22" t="s">
        <v>71</v>
      </c>
      <c r="C45" s="23">
        <v>1300</v>
      </c>
      <c r="D45" s="24">
        <v>1335</v>
      </c>
      <c r="E45" s="25">
        <v>1335</v>
      </c>
      <c r="F45" s="26">
        <f t="shared" si="0"/>
        <v>35</v>
      </c>
      <c r="G45" s="44">
        <f t="shared" si="5"/>
        <v>2.6923076923076827E-2</v>
      </c>
      <c r="H45" s="26">
        <f t="shared" si="1"/>
        <v>0</v>
      </c>
      <c r="I45" s="27">
        <f t="shared" si="2"/>
        <v>0</v>
      </c>
      <c r="J45" s="28"/>
    </row>
    <row r="46" spans="1:10" ht="33" customHeight="1" outlineLevel="1" x14ac:dyDescent="0.25">
      <c r="A46" s="21" t="s">
        <v>116</v>
      </c>
      <c r="B46" s="22" t="s">
        <v>117</v>
      </c>
      <c r="C46" s="23">
        <v>3461.14977</v>
      </c>
      <c r="D46" s="24">
        <v>3803.9704700000002</v>
      </c>
      <c r="E46" s="25">
        <v>3700.4551299999998</v>
      </c>
      <c r="F46" s="26">
        <f t="shared" ref="F46:F48" si="13">E46-C46</f>
        <v>239.30535999999984</v>
      </c>
      <c r="G46" s="44">
        <f t="shared" ref="G46:G48" si="14">E46/C46-100%</f>
        <v>6.9140423241494053E-2</v>
      </c>
      <c r="H46" s="26">
        <f t="shared" ref="H46:H48" si="15">E46-D46</f>
        <v>-103.51534000000038</v>
      </c>
      <c r="I46" s="27">
        <f t="shared" ref="I46:I48" si="16">E46/D46-100%</f>
        <v>-2.721244573699344E-2</v>
      </c>
      <c r="J46" s="28" t="s">
        <v>106</v>
      </c>
    </row>
    <row r="47" spans="1:10" ht="47.25" x14ac:dyDescent="0.25">
      <c r="A47" s="29" t="s">
        <v>96</v>
      </c>
      <c r="B47" s="30" t="s">
        <v>99</v>
      </c>
      <c r="C47" s="75">
        <f>C48</f>
        <v>13.3</v>
      </c>
      <c r="D47" s="76">
        <f>D48</f>
        <v>12.878</v>
      </c>
      <c r="E47" s="77">
        <f>E48</f>
        <v>12.878</v>
      </c>
      <c r="F47" s="20">
        <f t="shared" si="13"/>
        <v>-0.4220000000000006</v>
      </c>
      <c r="G47" s="19">
        <f t="shared" si="14"/>
        <v>-3.1729323308270718E-2</v>
      </c>
      <c r="H47" s="20">
        <f t="shared" si="15"/>
        <v>0</v>
      </c>
      <c r="I47" s="19">
        <f t="shared" si="16"/>
        <v>0</v>
      </c>
      <c r="J47" s="33"/>
    </row>
    <row r="48" spans="1:10" ht="35.25" customHeight="1" outlineLevel="1" x14ac:dyDescent="0.25">
      <c r="A48" s="21" t="s">
        <v>98</v>
      </c>
      <c r="B48" s="22" t="s">
        <v>97</v>
      </c>
      <c r="C48" s="78">
        <v>13.3</v>
      </c>
      <c r="D48" s="79">
        <v>12.878</v>
      </c>
      <c r="E48" s="80">
        <v>12.878</v>
      </c>
      <c r="F48" s="26">
        <f t="shared" si="13"/>
        <v>-0.4220000000000006</v>
      </c>
      <c r="G48" s="44">
        <f t="shared" si="14"/>
        <v>-3.1729323308270718E-2</v>
      </c>
      <c r="H48" s="26">
        <f t="shared" si="15"/>
        <v>0</v>
      </c>
      <c r="I48" s="27">
        <f t="shared" si="16"/>
        <v>0</v>
      </c>
      <c r="J48" s="28"/>
    </row>
    <row r="49" spans="1:10" x14ac:dyDescent="0.25">
      <c r="A49" s="61"/>
      <c r="B49" s="62"/>
      <c r="C49" s="63"/>
      <c r="D49" s="64"/>
      <c r="E49" s="65"/>
      <c r="F49" s="3"/>
      <c r="G49" s="45"/>
      <c r="H49" s="5"/>
      <c r="I49" s="4"/>
      <c r="J49" s="10"/>
    </row>
    <row r="50" spans="1:10" x14ac:dyDescent="0.25">
      <c r="A50" s="7" t="s">
        <v>72</v>
      </c>
      <c r="B50" s="8"/>
      <c r="C50" s="14">
        <f>C6+C17+C23+C27+C30+C36+C39+C43+C14+C47</f>
        <v>1032221.9390100001</v>
      </c>
      <c r="D50" s="14">
        <f>D6+D17+D23+D27+D30+D36+D39+D43+D14+D47</f>
        <v>1177031.4328899998</v>
      </c>
      <c r="E50" s="14">
        <f>E6+E17+E23+E27+E30+E36+E39+E43+E14+E47</f>
        <v>1168258.0491200003</v>
      </c>
      <c r="F50" s="12">
        <f>F6+F17+F23+F27+F30+F36+F39+F43+F14+F47</f>
        <v>136036.1101100001</v>
      </c>
      <c r="G50" s="82">
        <f>E50/C50-100%</f>
        <v>0.13178959385466271</v>
      </c>
      <c r="H50" s="13">
        <f t="shared" si="1"/>
        <v>-8773.3837699994911</v>
      </c>
      <c r="I50" s="9">
        <f t="shared" si="2"/>
        <v>-7.4538228333103085E-3</v>
      </c>
      <c r="J50" s="9"/>
    </row>
    <row r="51" spans="1:10" x14ac:dyDescent="0.25">
      <c r="A51" s="2"/>
      <c r="B51" s="2"/>
      <c r="C51" s="6"/>
      <c r="D51" s="6"/>
      <c r="E51" s="6"/>
    </row>
    <row r="52" spans="1:10" x14ac:dyDescent="0.25">
      <c r="A52" s="48"/>
      <c r="B52" s="49"/>
      <c r="C52" s="49"/>
      <c r="D52" s="49"/>
      <c r="E52" s="49"/>
    </row>
  </sheetData>
  <mergeCells count="11">
    <mergeCell ref="A52:E52"/>
    <mergeCell ref="A1:J1"/>
    <mergeCell ref="A2:J2"/>
    <mergeCell ref="A3:A4"/>
    <mergeCell ref="B3:B4"/>
    <mergeCell ref="C3:C4"/>
    <mergeCell ref="D3:D4"/>
    <mergeCell ref="E3:E4"/>
    <mergeCell ref="F3:G3"/>
    <mergeCell ref="H3:I3"/>
    <mergeCell ref="J3:J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12.2020&lt;/string&gt;&#10;  &lt;/DateInfo&gt;&#10;  &lt;Code&gt;MAKET_GENERATOR&lt;/Code&gt;&#10;  &lt;ObjectCode&gt;MAKET_GENERATOR&lt;/ObjectCode&gt;&#10;  &lt;DocName&gt;ДЧБ для работы&lt;/DocName&gt;&#10;  &lt;VariantName&gt;ДЧБ для работы&lt;/VariantName&gt;&#10;  &lt;VariantLink&gt;6878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B6AF842C-0994-4853-82BC-21C5C624A13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Sazonenko</dc:creator>
  <cp:lastModifiedBy>Sazonenko</cp:lastModifiedBy>
  <dcterms:created xsi:type="dcterms:W3CDTF">2021-04-06T12:16:01Z</dcterms:created>
  <dcterms:modified xsi:type="dcterms:W3CDTF">2026-03-30T09:17:56Z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ДЧБ для работы(11).xlsx</vt:lpwstr>
  </property>
  <property fmtid="{D5CDD505-2E9C-101B-9397-08002B2CF9AE}" pid="3" name="Название отчета">
    <vt:lpwstr>ДЧБ для работы(11).xlsx</vt:lpwstr>
  </property>
  <property fmtid="{D5CDD505-2E9C-101B-9397-08002B2CF9AE}" pid="4" name="Версия клиента">
    <vt:lpwstr>20.2.13.12302 (.NET 4.0)</vt:lpwstr>
  </property>
  <property fmtid="{D5CDD505-2E9C-101B-9397-08002B2CF9AE}" pid="5" name="Версия базы">
    <vt:lpwstr>20.2.2842.1170809130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komi_2020</vt:lpwstr>
  </property>
  <property fmtid="{D5CDD505-2E9C-101B-9397-08002B2CF9AE}" pid="9" name="Пользователь">
    <vt:lpwstr>17-фу-сазоненко-мн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